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255" windowWidth="15045" windowHeight="8850" tabRatio="847" activeTab="4"/>
  </bookViews>
  <sheets>
    <sheet name=" összefoglaló" sheetId="150" r:id="rId1"/>
    <sheet name="1.Bev" sheetId="147" r:id="rId2"/>
    <sheet name="2.Kiad" sheetId="145" r:id="rId3"/>
    <sheet name="3.beruh." sheetId="154" r:id="rId4"/>
    <sheet name="4.Mérleg" sheetId="149" r:id="rId5"/>
    <sheet name="5.Előir.felh." sheetId="156" r:id="rId6"/>
  </sheets>
  <externalReferences>
    <externalReference r:id="rId7"/>
    <externalReference r:id="rId8"/>
  </externalReferences>
  <definedNames>
    <definedName name="_4._sz._sor_részletezése" localSheetId="3">#REF!</definedName>
    <definedName name="_4._sz._sor_részletezése" localSheetId="5">#REF!</definedName>
    <definedName name="_4._sz._sor_részletezése">#REF!</definedName>
    <definedName name="_xlnm.Print_Titles" localSheetId="0">' összefoglaló'!$6:$8</definedName>
    <definedName name="_xlnm.Print_Titles" localSheetId="1">'1.Bev'!$4:$6</definedName>
    <definedName name="_xlnm.Print_Titles" localSheetId="2">'2.Kiad'!$4:$6</definedName>
    <definedName name="_xlnm.Print_Titles" localSheetId="3">'3.beruh.'!$7:$8</definedName>
    <definedName name="_xlnm.Print_Area" localSheetId="0">' összefoglaló'!$A$1:$E$34</definedName>
    <definedName name="_xlnm.Print_Area" localSheetId="1">'1.Bev'!$A$1:$K$26</definedName>
    <definedName name="_xlnm.Print_Area" localSheetId="2">'2.Kiad'!$A$1:$K$21</definedName>
    <definedName name="_xlnm.Print_Area" localSheetId="3">'3.beruh.'!$A$1:$L$12</definedName>
    <definedName name="_xlnm.Print_Area" localSheetId="4">'4.Mérleg'!$A$1:$H$34</definedName>
    <definedName name="_xlnm.Print_Area" localSheetId="5">'5.Előir.felh.'!$A$1:$G$26</definedName>
  </definedNames>
  <calcPr calcId="145621"/>
</workbook>
</file>

<file path=xl/calcChain.xml><?xml version="1.0" encoding="utf-8"?>
<calcChain xmlns="http://schemas.openxmlformats.org/spreadsheetml/2006/main">
  <c r="K12" i="154" l="1"/>
  <c r="K11" i="154"/>
  <c r="K10" i="154"/>
  <c r="I12" i="154"/>
  <c r="I13" i="154" s="1"/>
  <c r="K14" i="145"/>
  <c r="K10" i="145"/>
  <c r="K9" i="145"/>
  <c r="K8" i="145"/>
  <c r="I18" i="145"/>
  <c r="I13" i="145"/>
  <c r="I7" i="145"/>
  <c r="J7" i="145"/>
  <c r="J13" i="145"/>
  <c r="J17" i="145" s="1"/>
  <c r="J21" i="145" s="1"/>
  <c r="J22" i="145" s="1"/>
  <c r="J18" i="145"/>
  <c r="E7" i="145"/>
  <c r="F7" i="145"/>
  <c r="G7" i="145"/>
  <c r="H7" i="145"/>
  <c r="E13" i="145"/>
  <c r="F13" i="145"/>
  <c r="G13" i="145"/>
  <c r="H13" i="145"/>
  <c r="E17" i="145"/>
  <c r="F17" i="145"/>
  <c r="G17" i="145"/>
  <c r="H17" i="145"/>
  <c r="E18" i="145"/>
  <c r="F18" i="145"/>
  <c r="G18" i="145"/>
  <c r="H18" i="145"/>
  <c r="E21" i="145"/>
  <c r="F21" i="145"/>
  <c r="G21" i="145"/>
  <c r="H21" i="145"/>
  <c r="E22" i="145"/>
  <c r="F22" i="145"/>
  <c r="G22" i="145"/>
  <c r="H22" i="145"/>
  <c r="K13" i="145"/>
  <c r="K18" i="145"/>
  <c r="K27" i="147"/>
  <c r="K12" i="147"/>
  <c r="K23" i="147"/>
  <c r="K11" i="147"/>
  <c r="K10" i="147"/>
  <c r="K9" i="147"/>
  <c r="I21" i="147"/>
  <c r="I16" i="147"/>
  <c r="I7" i="147"/>
  <c r="I20" i="147" s="1"/>
  <c r="I26" i="147" s="1"/>
  <c r="E34" i="150"/>
  <c r="I17" i="145" l="1"/>
  <c r="I21" i="145" s="1"/>
  <c r="I22" i="145" s="1"/>
  <c r="K7" i="145"/>
  <c r="K17" i="145" s="1"/>
  <c r="K21" i="145" s="1"/>
  <c r="K22" i="145" s="1"/>
  <c r="H13" i="154"/>
  <c r="E21" i="150"/>
  <c r="D25" i="156"/>
  <c r="G24" i="156"/>
  <c r="G23" i="156"/>
  <c r="H22" i="156"/>
  <c r="G22" i="156"/>
  <c r="G21" i="156"/>
  <c r="F20" i="156"/>
  <c r="F25" i="156" s="1"/>
  <c r="E20" i="156"/>
  <c r="E25" i="156" s="1"/>
  <c r="C20" i="156"/>
  <c r="C25" i="156" s="1"/>
  <c r="G25" i="156" s="1"/>
  <c r="G19" i="156"/>
  <c r="H18" i="156"/>
  <c r="G18" i="156"/>
  <c r="H17" i="156"/>
  <c r="G17" i="156"/>
  <c r="H16" i="156"/>
  <c r="G16" i="156"/>
  <c r="F13" i="156"/>
  <c r="E13" i="156"/>
  <c r="D13" i="156"/>
  <c r="C13" i="156"/>
  <c r="G13" i="156" s="1"/>
  <c r="F12" i="156"/>
  <c r="E12" i="156"/>
  <c r="D12" i="156"/>
  <c r="C12" i="156"/>
  <c r="G12" i="156" s="1"/>
  <c r="F11" i="156"/>
  <c r="E11" i="156"/>
  <c r="D11" i="156"/>
  <c r="C11" i="156"/>
  <c r="G11" i="156" s="1"/>
  <c r="D10" i="156"/>
  <c r="C10" i="156"/>
  <c r="C14" i="156" s="1"/>
  <c r="C26" i="156" s="1"/>
  <c r="D9" i="156" s="1"/>
  <c r="D14" i="156" s="1"/>
  <c r="D26" i="156" s="1"/>
  <c r="E9" i="156" s="1"/>
  <c r="E14" i="156" s="1"/>
  <c r="E26" i="156" s="1"/>
  <c r="F9" i="156" s="1"/>
  <c r="F14" i="156" s="1"/>
  <c r="F26" i="156" s="1"/>
  <c r="G10" i="156" l="1"/>
  <c r="G20" i="156"/>
  <c r="H20" i="156" s="1"/>
  <c r="G14" i="156" l="1"/>
  <c r="H10" i="156"/>
  <c r="L12" i="154" l="1"/>
  <c r="J12" i="154"/>
  <c r="J13" i="154" s="1"/>
  <c r="H12" i="154"/>
  <c r="G12" i="154"/>
  <c r="F12" i="154"/>
  <c r="E12" i="154"/>
  <c r="F21" i="147"/>
  <c r="F16" i="147"/>
  <c r="F7" i="147"/>
  <c r="F20" i="147" s="1"/>
  <c r="F26" i="147" s="1"/>
  <c r="E21" i="147"/>
  <c r="E16" i="147"/>
  <c r="E7" i="147"/>
  <c r="E20" i="147" s="1"/>
  <c r="E26" i="147" s="1"/>
  <c r="K13" i="154" l="1"/>
  <c r="C32" i="149" l="1"/>
  <c r="G13" i="149"/>
  <c r="G17" i="149" s="1"/>
  <c r="C5" i="149"/>
  <c r="H6" i="149"/>
  <c r="H8" i="149"/>
  <c r="H5" i="149"/>
  <c r="G6" i="149"/>
  <c r="G7" i="149"/>
  <c r="G8" i="149"/>
  <c r="G9" i="149"/>
  <c r="G5" i="149"/>
  <c r="H9" i="149"/>
  <c r="H7" i="149"/>
  <c r="H21" i="147"/>
  <c r="H16" i="147"/>
  <c r="H7" i="147"/>
  <c r="H20" i="147"/>
  <c r="H26" i="147" s="1"/>
  <c r="J21" i="147"/>
  <c r="J16" i="147"/>
  <c r="J7" i="147"/>
  <c r="J20" i="147" s="1"/>
  <c r="J26" i="147" s="1"/>
  <c r="J27" i="147" s="1"/>
  <c r="H27" i="149"/>
  <c r="G27" i="149"/>
  <c r="C27" i="149"/>
  <c r="D17" i="149"/>
  <c r="C17" i="149"/>
  <c r="C11" i="149"/>
  <c r="C18" i="149" s="1"/>
  <c r="K21" i="147"/>
  <c r="G21" i="147"/>
  <c r="K16" i="147"/>
  <c r="G16" i="147"/>
  <c r="G7" i="147"/>
  <c r="G20" i="147" s="1"/>
  <c r="G26" i="147" s="1"/>
  <c r="C28" i="149"/>
  <c r="C34" i="149" s="1"/>
  <c r="K7" i="147" l="1"/>
  <c r="K20" i="147" s="1"/>
  <c r="K26" i="147" s="1"/>
  <c r="D5" i="149"/>
  <c r="D11" i="149" s="1"/>
  <c r="D18" i="149" s="1"/>
  <c r="H13" i="149"/>
  <c r="H17" i="149" s="1"/>
  <c r="D31" i="149" s="1"/>
  <c r="C33" i="149"/>
  <c r="C31" i="149"/>
  <c r="H11" i="149"/>
  <c r="G11" i="149"/>
  <c r="G18" i="149" s="1"/>
  <c r="C29" i="149" s="1"/>
  <c r="C35" i="149"/>
  <c r="E35" i="150"/>
  <c r="D22" i="149"/>
  <c r="D32" i="149" s="1"/>
  <c r="G28" i="149"/>
  <c r="D28" i="149" l="1"/>
  <c r="D34" i="149" s="1"/>
  <c r="H28" i="149"/>
  <c r="H35" i="149" s="1"/>
  <c r="C30" i="149"/>
  <c r="D30" i="149"/>
  <c r="H18" i="149"/>
  <c r="D29" i="149" s="1"/>
  <c r="G35" i="149"/>
  <c r="D27" i="149"/>
  <c r="H34" i="149"/>
  <c r="G33" i="149"/>
  <c r="G34" i="149"/>
  <c r="H33" i="149" l="1"/>
  <c r="D35" i="149"/>
  <c r="D33" i="149"/>
</calcChain>
</file>

<file path=xl/sharedStrings.xml><?xml version="1.0" encoding="utf-8"?>
<sst xmlns="http://schemas.openxmlformats.org/spreadsheetml/2006/main" count="295" uniqueCount="166">
  <si>
    <t>Megnevezés</t>
  </si>
  <si>
    <t>Előir. csop. szám</t>
  </si>
  <si>
    <t>Kie-melt előir. szám</t>
  </si>
  <si>
    <t>Költségvetési bevételek összesen</t>
  </si>
  <si>
    <t>Bevételi főösszeg</t>
  </si>
  <si>
    <t>Kiadási főösszeg</t>
  </si>
  <si>
    <t>Finanszírozási kiadások</t>
  </si>
  <si>
    <t>Felhalmozási bevételek</t>
  </si>
  <si>
    <t>A</t>
  </si>
  <si>
    <t>B</t>
  </si>
  <si>
    <t>F</t>
  </si>
  <si>
    <t>Közhatalmi bevételek</t>
  </si>
  <si>
    <t>Finanszírozási bevételek</t>
  </si>
  <si>
    <t>Felhalmozási finanszírozási kiadások</t>
  </si>
  <si>
    <t>Felhalmozási finanszírozási bevételek</t>
  </si>
  <si>
    <t>Működési finanszírozási bevételek</t>
  </si>
  <si>
    <t>Személyi juttatások</t>
  </si>
  <si>
    <t>Dologi kiadások</t>
  </si>
  <si>
    <t>Működési finanszírozási kiadások</t>
  </si>
  <si>
    <t>Ellátottak pénzbeli juttatásai</t>
  </si>
  <si>
    <t>Felújítások</t>
  </si>
  <si>
    <t>Beruházások</t>
  </si>
  <si>
    <t xml:space="preserve">C </t>
  </si>
  <si>
    <t>Munkaadót terhelő járulékok és szociális hozzájárulási adó</t>
  </si>
  <si>
    <t>MŰKÖDÉSI KÖLTSÉGVETÉSI BEVÉTELEK</t>
  </si>
  <si>
    <t>MŰKÖDÉSI KÖLTSÉGVETÉSI KIADÁSOK</t>
  </si>
  <si>
    <t>1.</t>
  </si>
  <si>
    <t>Működési célú támogatások államháztartáson belülről</t>
  </si>
  <si>
    <t>2.</t>
  </si>
  <si>
    <t>Munkaadókat terhelő járulékok és szociális hozzájárulási adó</t>
  </si>
  <si>
    <t>3.</t>
  </si>
  <si>
    <t>Működési bevételek</t>
  </si>
  <si>
    <t>4.</t>
  </si>
  <si>
    <t>Működési célú átvett pénzeszközök</t>
  </si>
  <si>
    <t>5.</t>
  </si>
  <si>
    <t>FELHALMOZÁSI KÖLTSÉGVETÉSI BEVÉTELEK</t>
  </si>
  <si>
    <t>FELHALMOZÁSI KÖLTSÉGVETÉSI KIADÁSOK</t>
  </si>
  <si>
    <t>6.</t>
  </si>
  <si>
    <t>Felhalmozási célú támogatások államháztartáson belülről</t>
  </si>
  <si>
    <t>Beruházások kiadásai</t>
  </si>
  <si>
    <t>7.</t>
  </si>
  <si>
    <t>Felújítások kiadások</t>
  </si>
  <si>
    <t>8.</t>
  </si>
  <si>
    <t>Felhalmozási célú átvett pénzeszközök</t>
  </si>
  <si>
    <t>MŰKÖDÉSI FINANSZÍROZÁSI BEVÉTELEK</t>
  </si>
  <si>
    <t>MŰKÖDÉSI FINANSZÍROZÁSI KIADÁSOK</t>
  </si>
  <si>
    <t>Hosszú lejáratú hitel felvétele</t>
  </si>
  <si>
    <t>Hosszú lejáratú hitel tőkeösszegének törlesztése</t>
  </si>
  <si>
    <t>Rövid lejáratú hitel felvétele</t>
  </si>
  <si>
    <t>Rövid lejáratú hitel tőkeösszegének törlesztése</t>
  </si>
  <si>
    <t>FELHALMOZÁSI FINANSZÍROZÁSI BEVÉTELEK</t>
  </si>
  <si>
    <t>FELHALMOZÁSI FINANSZÍROZÁSI KIADÁSOK</t>
  </si>
  <si>
    <t>Működési bevételek aránya %-ban</t>
  </si>
  <si>
    <t>Működési kiadások aránya %-ban</t>
  </si>
  <si>
    <t>Felhalmozási bevételek aránya %-ban</t>
  </si>
  <si>
    <t>Felhalmozási kiadások aránya %-ban</t>
  </si>
  <si>
    <t xml:space="preserve"> </t>
  </si>
  <si>
    <t>Működési költségvetési kiadások</t>
  </si>
  <si>
    <t>Felhalmozási költségvetési kiadások</t>
  </si>
  <si>
    <t>Működési célú támogatások Áht-on belülről</t>
  </si>
  <si>
    <t>Felhalmozási célú támogatások Áht-on belülről</t>
  </si>
  <si>
    <t>Költségvetési egyenleg összege</t>
  </si>
  <si>
    <t>Egyéb működési célú kiadások (tartalékokkal együtt)</t>
  </si>
  <si>
    <t>Egyéb felhalmozási célú kiadások</t>
  </si>
  <si>
    <t>Működési költségvetési bevételek</t>
  </si>
  <si>
    <t>Felhalmozási költségvetési bevételek</t>
  </si>
  <si>
    <t>Működési költségvetési bevételek összesen</t>
  </si>
  <si>
    <t>Felhalmozási költségvetési bevételek összesen</t>
  </si>
  <si>
    <t>Költségvetési kiadások összesen</t>
  </si>
  <si>
    <t>Finanszírozási bevételek összesen</t>
  </si>
  <si>
    <t>Felhalmozási költségvetési kiadások összesen</t>
  </si>
  <si>
    <t>Finanszírozási kiadások összesen</t>
  </si>
  <si>
    <t>ÖSSZES KIADÁS</t>
  </si>
  <si>
    <t>ÖSSZES BEVÉTEL</t>
  </si>
  <si>
    <t>Működési költségvetési kiadások összesen</t>
  </si>
  <si>
    <t>-Egyéb működési célú támogatás helyi önkormányzatoktól</t>
  </si>
  <si>
    <t>Működési célú tartalék</t>
  </si>
  <si>
    <t>Egyéb működési célú kiadások</t>
  </si>
  <si>
    <t>9.</t>
  </si>
  <si>
    <t>Felhalmozási célú tartalék</t>
  </si>
  <si>
    <t>10.</t>
  </si>
  <si>
    <t>11.</t>
  </si>
  <si>
    <t>12.</t>
  </si>
  <si>
    <t>13.</t>
  </si>
  <si>
    <t>14.</t>
  </si>
  <si>
    <t>Veszprémi Ukrán Nemzetiségi Önkormányzat</t>
  </si>
  <si>
    <t>Veszprémi Ukrán Nemzetiségi Önkormányzatának működési és felhalmozási</t>
  </si>
  <si>
    <t>adatok eFt-ban</t>
  </si>
  <si>
    <t>D</t>
  </si>
  <si>
    <t>E</t>
  </si>
  <si>
    <t>G</t>
  </si>
  <si>
    <t>-Egyéb működési célú támogatás nemzetiségi önkormányzattól</t>
  </si>
  <si>
    <t>-Egyéb működési célú támogatás központi kezelésű előirányzata</t>
  </si>
  <si>
    <t>Költségvetési maradvány</t>
  </si>
  <si>
    <t>tájékoztató jelleggel az Áht. 24. § (4) bekezdés a) pontja alapján</t>
  </si>
  <si>
    <t>Sor-szám</t>
  </si>
  <si>
    <t>I. negyedév</t>
  </si>
  <si>
    <t>II. negyedév</t>
  </si>
  <si>
    <t>III. negyedév</t>
  </si>
  <si>
    <t>IV. negyedév</t>
  </si>
  <si>
    <t>Összesen:</t>
  </si>
  <si>
    <t>Bevételek</t>
  </si>
  <si>
    <t>Nyitó pénzkészlet</t>
  </si>
  <si>
    <t>-----</t>
  </si>
  <si>
    <t>Bevételek összesen:</t>
  </si>
  <si>
    <t>Kiadások</t>
  </si>
  <si>
    <t>Ellátottak pénzbeli juttatása</t>
  </si>
  <si>
    <t>Egyéb működési célú kiadások (tartalékok nélkül)</t>
  </si>
  <si>
    <t>Tartalék</t>
  </si>
  <si>
    <t>15.</t>
  </si>
  <si>
    <t>16.</t>
  </si>
  <si>
    <t>17.</t>
  </si>
  <si>
    <t>Kiadások összesen:</t>
  </si>
  <si>
    <t>18.</t>
  </si>
  <si>
    <t>ebből: működési</t>
  </si>
  <si>
    <t>ebből: felhalmozási</t>
  </si>
  <si>
    <t>Előterjesztés 1. melléklete</t>
  </si>
  <si>
    <t>ÖSSZEFOGLALÓ TÁBLA</t>
  </si>
  <si>
    <t>bevételi és kiadási előirányzatainak módosításáról</t>
  </si>
  <si>
    <t xml:space="preserve">                </t>
  </si>
  <si>
    <t>Összesen</t>
  </si>
  <si>
    <t>I.</t>
  </si>
  <si>
    <t>BEVÉTELEK</t>
  </si>
  <si>
    <t>Működési célú támogatása Áht.-on belölről</t>
  </si>
  <si>
    <t>BEVÉTELEK ÖSSZESEN:</t>
  </si>
  <si>
    <t>II.</t>
  </si>
  <si>
    <t>KIADÁSOK</t>
  </si>
  <si>
    <t>KIADÁSOK ÖSSZESEN:</t>
  </si>
  <si>
    <t>H</t>
  </si>
  <si>
    <t>I</t>
  </si>
  <si>
    <t>módosítás</t>
  </si>
  <si>
    <t xml:space="preserve">Felhalmozási költségvetési kiadások </t>
  </si>
  <si>
    <t>-Egyéb működési célú egyéb fej.kezelésű előirányzatok</t>
  </si>
  <si>
    <t>2018. évi tény</t>
  </si>
  <si>
    <t>2019. évi eredeti előirányzat</t>
  </si>
  <si>
    <t>C</t>
  </si>
  <si>
    <t>Cím</t>
  </si>
  <si>
    <t>Alcím</t>
  </si>
  <si>
    <t>Teljes költség</t>
  </si>
  <si>
    <t>Kisértékű tárgyi eszközök beszerzése</t>
  </si>
  <si>
    <t>BERUHÁZÁSI KIADÁSOK ÖSSZESEN:</t>
  </si>
  <si>
    <t>19.</t>
  </si>
  <si>
    <t>Egyenleg (8-18)</t>
  </si>
  <si>
    <t>J</t>
  </si>
  <si>
    <t>1. melléklet a …/2020. (……) Határozathoz</t>
  </si>
  <si>
    <t>2019. évi tény</t>
  </si>
  <si>
    <t>2020. évi eredeti előirányzat</t>
  </si>
  <si>
    <t>2020. évi módosított előirányzat (1)</t>
  </si>
  <si>
    <t>2. melléklet a …/2020. (……) Határozathoz</t>
  </si>
  <si>
    <t>3. melléklet a …/2020. (……) Határozathoz</t>
  </si>
  <si>
    <t>Teljesítés 2018.               12.31-ig</t>
  </si>
  <si>
    <t>tény</t>
  </si>
  <si>
    <t>2020. utáni javaslat</t>
  </si>
  <si>
    <t>Költségvetési bevételei és kiadásai 2020. évben</t>
  </si>
  <si>
    <t>5. melléklet a  .../2020. (…….) Határozathoz</t>
  </si>
  <si>
    <t>2020. évi előirányzat felhasználási terv</t>
  </si>
  <si>
    <t>Számítógép beszerzés</t>
  </si>
  <si>
    <t>Hiány finanszírozása belső finanszírozásra szolgáló költségvetési bevétel összegével</t>
  </si>
  <si>
    <t>2020. június hó</t>
  </si>
  <si>
    <t>- Ukrán Országos Önkormányzat támogatása</t>
  </si>
  <si>
    <t>- Ukrán Országos Önkormányzat támogatása dologi kiadásokra (tisztítószerek és védőfelszerelések)</t>
  </si>
  <si>
    <t>Költségvetési bevételeinek módosítása - 2020. június</t>
  </si>
  <si>
    <t>2020. évi módosított előirányzat (2)</t>
  </si>
  <si>
    <t>Költségvetési kiadásainak módosítása - 2020. június</t>
  </si>
  <si>
    <t>Beruházási kiadásainak módosítása - 2020. június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</si>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</sst>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F_t_-;\-* #,##0.00\ _F_t_-;_-* &quot;-&quot;??\ _F_t_-;_-@_-"/>
    <numFmt numFmtId="165" formatCode="0.0%"/>
    <numFmt numFmtId="166" formatCode="0.0"/>
    <numFmt numFmtId="167" formatCode="#,###"/>
  </numFmts>
  <fonts count="3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2"/>
      <name val="Times New Roman"/>
      <family val="1"/>
      <charset val="238"/>
    </font>
    <font>
      <sz val="11"/>
      <name val="Palatino Linotype"/>
      <family val="1"/>
      <charset val="238"/>
    </font>
    <font>
      <b/>
      <sz val="11"/>
      <name val="Palatino Linotype"/>
      <family val="1"/>
      <charset val="238"/>
    </font>
    <font>
      <sz val="10"/>
      <name val="Arial"/>
      <family val="2"/>
      <charset val="238"/>
    </font>
    <font>
      <i/>
      <sz val="11"/>
      <name val="Palatino Linotype"/>
      <family val="1"/>
      <charset val="238"/>
    </font>
    <font>
      <sz val="12"/>
      <name val="Times New Roman CE"/>
      <charset val="238"/>
    </font>
    <font>
      <b/>
      <i/>
      <sz val="10"/>
      <name val="Palatino Linotype"/>
      <family val="1"/>
      <charset val="238"/>
    </font>
    <font>
      <sz val="10"/>
      <name val="Arial CE"/>
      <charset val="238"/>
    </font>
    <font>
      <sz val="8"/>
      <name val="Palatino Linotype"/>
      <family val="1"/>
      <charset val="238"/>
    </font>
    <font>
      <i/>
      <u/>
      <sz val="11"/>
      <name val="Palatino Linotype"/>
      <family val="1"/>
      <charset val="238"/>
    </font>
    <font>
      <u/>
      <sz val="11"/>
      <name val="Palatino Linotype"/>
      <family val="1"/>
      <charset val="238"/>
    </font>
    <font>
      <sz val="10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9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9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9" fillId="3" borderId="0" applyNumberFormat="0" applyBorder="0" applyAlignment="0" applyProtection="0"/>
    <xf numFmtId="0" fontId="7" fillId="7" borderId="1" applyNumberFormat="0" applyAlignment="0" applyProtection="0"/>
    <xf numFmtId="0" fontId="21" fillId="20" borderId="1" applyNumberFormat="0" applyAlignment="0" applyProtection="0"/>
    <xf numFmtId="0" fontId="12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1" borderId="2" applyNumberFormat="0" applyAlignment="0" applyProtection="0"/>
    <xf numFmtId="0" fontId="1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7" fillId="7" borderId="1" applyNumberFormat="0" applyAlignment="0" applyProtection="0"/>
    <xf numFmtId="0" fontId="2" fillId="22" borderId="7" applyNumberFormat="0" applyFon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8" applyNumberFormat="0" applyAlignment="0" applyProtection="0"/>
    <xf numFmtId="0" fontId="14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2" fillId="0" borderId="0"/>
    <xf numFmtId="0" fontId="22" fillId="0" borderId="0"/>
    <xf numFmtId="0" fontId="1" fillId="0" borderId="0"/>
    <xf numFmtId="0" fontId="27" fillId="0" borderId="0"/>
    <xf numFmtId="0" fontId="25" fillId="0" borderId="0"/>
    <xf numFmtId="0" fontId="25" fillId="22" borderId="7" applyNumberFormat="0" applyFont="0" applyAlignment="0" applyProtection="0"/>
    <xf numFmtId="0" fontId="16" fillId="20" borderId="8" applyNumberFormat="0" applyAlignment="0" applyProtection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0" fillId="23" borderId="0" applyNumberFormat="0" applyBorder="0" applyAlignment="0" applyProtection="0"/>
    <xf numFmtId="0" fontId="21" fillId="20" borderId="1" applyNumberFormat="0" applyAlignment="0" applyProtection="0"/>
    <xf numFmtId="9" fontId="29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3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</cellStyleXfs>
  <cellXfs count="359">
    <xf numFmtId="0" fontId="0" fillId="0" borderId="0" xfId="0"/>
    <xf numFmtId="3" fontId="3" fillId="0" borderId="0" xfId="79" applyNumberFormat="1" applyFont="1"/>
    <xf numFmtId="3" fontId="3" fillId="0" borderId="0" xfId="79" applyNumberFormat="1" applyFont="1" applyBorder="1"/>
    <xf numFmtId="3" fontId="3" fillId="0" borderId="0" xfId="79" applyNumberFormat="1" applyFont="1" applyBorder="1" applyAlignment="1">
      <alignment horizontal="center"/>
    </xf>
    <xf numFmtId="3" fontId="3" fillId="0" borderId="10" xfId="79" applyNumberFormat="1" applyFont="1" applyBorder="1" applyAlignment="1">
      <alignment horizontal="center" vertical="center" wrapText="1"/>
    </xf>
    <xf numFmtId="3" fontId="3" fillId="0" borderId="0" xfId="79" applyNumberFormat="1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3" fontId="3" fillId="0" borderId="10" xfId="79" applyNumberFormat="1" applyFont="1" applyBorder="1" applyAlignment="1">
      <alignment horizontal="center" vertical="center"/>
    </xf>
    <xf numFmtId="3" fontId="3" fillId="0" borderId="0" xfId="79" applyNumberFormat="1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3" fontId="3" fillId="0" borderId="0" xfId="79" applyNumberFormat="1" applyFont="1" applyFill="1" applyAlignment="1">
      <alignment horizontal="center"/>
    </xf>
    <xf numFmtId="3" fontId="3" fillId="0" borderId="0" xfId="79" applyNumberFormat="1" applyFont="1" applyAlignment="1"/>
    <xf numFmtId="3" fontId="4" fillId="0" borderId="0" xfId="79" applyNumberFormat="1" applyFont="1" applyAlignment="1">
      <alignment horizontal="center"/>
    </xf>
    <xf numFmtId="3" fontId="3" fillId="0" borderId="0" xfId="79" applyNumberFormat="1" applyFont="1" applyFill="1" applyAlignment="1">
      <alignment horizontal="center" vertical="center"/>
    </xf>
    <xf numFmtId="3" fontId="4" fillId="0" borderId="0" xfId="79" applyNumberFormat="1" applyFont="1" applyBorder="1"/>
    <xf numFmtId="3" fontId="4" fillId="0" borderId="0" xfId="79" applyNumberFormat="1" applyFont="1"/>
    <xf numFmtId="3" fontId="3" fillId="0" borderId="12" xfId="79" applyNumberFormat="1" applyFont="1" applyBorder="1"/>
    <xf numFmtId="3" fontId="4" fillId="0" borderId="0" xfId="79" applyNumberFormat="1" applyFont="1" applyBorder="1" applyAlignment="1">
      <alignment horizontal="center"/>
    </xf>
    <xf numFmtId="3" fontId="4" fillId="0" borderId="13" xfId="79" applyNumberFormat="1" applyFont="1" applyBorder="1" applyAlignment="1">
      <alignment horizontal="center" vertical="center"/>
    </xf>
    <xf numFmtId="3" fontId="4" fillId="0" borderId="13" xfId="79" applyNumberFormat="1" applyFont="1" applyBorder="1" applyAlignment="1">
      <alignment vertical="center"/>
    </xf>
    <xf numFmtId="3" fontId="4" fillId="0" borderId="14" xfId="79" applyNumberFormat="1" applyFont="1" applyBorder="1" applyAlignment="1">
      <alignment vertical="center"/>
    </xf>
    <xf numFmtId="3" fontId="4" fillId="0" borderId="0" xfId="79" applyNumberFormat="1" applyFont="1" applyBorder="1" applyAlignment="1">
      <alignment vertical="center"/>
    </xf>
    <xf numFmtId="3" fontId="3" fillId="0" borderId="0" xfId="79" applyNumberFormat="1" applyFont="1" applyBorder="1" applyAlignment="1"/>
    <xf numFmtId="3" fontId="3" fillId="0" borderId="12" xfId="79" applyNumberFormat="1" applyFont="1" applyBorder="1" applyAlignment="1"/>
    <xf numFmtId="3" fontId="4" fillId="0" borderId="15" xfId="79" applyNumberFormat="1" applyFont="1" applyBorder="1" applyAlignment="1">
      <alignment horizontal="center"/>
    </xf>
    <xf numFmtId="3" fontId="4" fillId="0" borderId="15" xfId="79" applyNumberFormat="1" applyFont="1" applyBorder="1"/>
    <xf numFmtId="3" fontId="4" fillId="0" borderId="16" xfId="79" applyNumberFormat="1" applyFont="1" applyBorder="1" applyAlignment="1">
      <alignment horizontal="center"/>
    </xf>
    <xf numFmtId="3" fontId="4" fillId="0" borderId="16" xfId="79" applyNumberFormat="1" applyFont="1" applyBorder="1"/>
    <xf numFmtId="3" fontId="4" fillId="0" borderId="0" xfId="79" applyNumberFormat="1" applyFont="1" applyAlignment="1"/>
    <xf numFmtId="3" fontId="4" fillId="0" borderId="16" xfId="79" applyNumberFormat="1" applyFont="1" applyBorder="1" applyAlignment="1"/>
    <xf numFmtId="3" fontId="4" fillId="0" borderId="17" xfId="79" applyNumberFormat="1" applyFont="1" applyBorder="1" applyAlignment="1"/>
    <xf numFmtId="3" fontId="4" fillId="0" borderId="18" xfId="79" applyNumberFormat="1" applyFont="1" applyBorder="1" applyAlignment="1">
      <alignment horizontal="center" vertical="center"/>
    </xf>
    <xf numFmtId="3" fontId="4" fillId="0" borderId="18" xfId="79" applyNumberFormat="1" applyFont="1" applyBorder="1" applyAlignment="1">
      <alignment vertical="center"/>
    </xf>
    <xf numFmtId="3" fontId="4" fillId="0" borderId="19" xfId="79" applyNumberFormat="1" applyFont="1" applyBorder="1" applyAlignment="1">
      <alignment vertical="center"/>
    </xf>
    <xf numFmtId="3" fontId="3" fillId="0" borderId="20" xfId="79" applyNumberFormat="1" applyFont="1" applyBorder="1" applyAlignment="1">
      <alignment horizontal="center" vertical="center" wrapText="1"/>
    </xf>
    <xf numFmtId="3" fontId="4" fillId="0" borderId="21" xfId="79" applyNumberFormat="1" applyFont="1" applyBorder="1" applyAlignment="1">
      <alignment horizontal="center"/>
    </xf>
    <xf numFmtId="3" fontId="3" fillId="0" borderId="22" xfId="79" applyNumberFormat="1" applyFont="1" applyBorder="1" applyAlignment="1">
      <alignment horizontal="center"/>
    </xf>
    <xf numFmtId="3" fontId="4" fillId="0" borderId="23" xfId="79" applyNumberFormat="1" applyFont="1" applyBorder="1" applyAlignment="1">
      <alignment horizontal="center"/>
    </xf>
    <xf numFmtId="3" fontId="3" fillId="0" borderId="24" xfId="79" applyNumberFormat="1" applyFont="1" applyBorder="1" applyAlignment="1">
      <alignment horizontal="center" vertical="center"/>
    </xf>
    <xf numFmtId="3" fontId="3" fillId="0" borderId="25" xfId="79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center"/>
    </xf>
    <xf numFmtId="166" fontId="3" fillId="0" borderId="0" xfId="0" applyNumberFormat="1" applyFont="1" applyBorder="1" applyAlignment="1">
      <alignment vertical="center"/>
    </xf>
    <xf numFmtId="166" fontId="3" fillId="0" borderId="0" xfId="0" applyNumberFormat="1" applyFont="1" applyBorder="1"/>
    <xf numFmtId="0" fontId="3" fillId="0" borderId="26" xfId="0" applyFont="1" applyBorder="1" applyAlignment="1">
      <alignment horizontal="center" vertical="top"/>
    </xf>
    <xf numFmtId="3" fontId="3" fillId="0" borderId="27" xfId="0" applyNumberFormat="1" applyFont="1" applyBorder="1"/>
    <xf numFmtId="0" fontId="3" fillId="0" borderId="28" xfId="0" applyFont="1" applyBorder="1" applyAlignment="1">
      <alignment horizontal="center"/>
    </xf>
    <xf numFmtId="3" fontId="3" fillId="0" borderId="29" xfId="0" applyNumberFormat="1" applyFont="1" applyBorder="1"/>
    <xf numFmtId="0" fontId="3" fillId="0" borderId="0" xfId="0" applyFont="1" applyFill="1" applyBorder="1"/>
    <xf numFmtId="0" fontId="3" fillId="0" borderId="28" xfId="0" applyFont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4" fillId="0" borderId="30" xfId="0" applyFont="1" applyBorder="1" applyAlignment="1">
      <alignment horizontal="right" vertical="center"/>
    </xf>
    <xf numFmtId="0" fontId="4" fillId="0" borderId="18" xfId="0" applyFont="1" applyFill="1" applyBorder="1" applyAlignment="1">
      <alignment horizontal="left" vertical="center"/>
    </xf>
    <xf numFmtId="3" fontId="4" fillId="0" borderId="30" xfId="0" applyNumberFormat="1" applyFont="1" applyBorder="1" applyAlignment="1">
      <alignment vertical="center"/>
    </xf>
    <xf numFmtId="3" fontId="4" fillId="0" borderId="31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right" vertical="center"/>
    </xf>
    <xf numFmtId="0" fontId="4" fillId="0" borderId="26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3" fontId="4" fillId="0" borderId="27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3" fontId="3" fillId="0" borderId="29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center" vertical="center" textRotation="180"/>
    </xf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3" fontId="3" fillId="0" borderId="27" xfId="0" applyNumberFormat="1" applyFont="1" applyBorder="1" applyAlignment="1">
      <alignment horizontal="right"/>
    </xf>
    <xf numFmtId="1" fontId="3" fillId="0" borderId="28" xfId="0" applyNumberFormat="1" applyFont="1" applyBorder="1" applyAlignment="1">
      <alignment horizontal="center"/>
    </xf>
    <xf numFmtId="10" fontId="3" fillId="0" borderId="0" xfId="0" applyNumberFormat="1" applyFont="1" applyBorder="1" applyAlignment="1">
      <alignment horizontal="right"/>
    </xf>
    <xf numFmtId="0" fontId="4" fillId="0" borderId="33" xfId="0" applyFont="1" applyBorder="1" applyAlignment="1">
      <alignment horizontal="right" vertical="center"/>
    </xf>
    <xf numFmtId="0" fontId="4" fillId="0" borderId="11" xfId="0" applyFont="1" applyFill="1" applyBorder="1" applyAlignment="1">
      <alignment horizontal="left" vertical="center"/>
    </xf>
    <xf numFmtId="3" fontId="4" fillId="0" borderId="34" xfId="0" applyNumberFormat="1" applyFont="1" applyBorder="1" applyAlignment="1">
      <alignment vertical="center"/>
    </xf>
    <xf numFmtId="3" fontId="4" fillId="0" borderId="35" xfId="0" applyNumberFormat="1" applyFont="1" applyBorder="1" applyAlignment="1">
      <alignment horizontal="center" vertical="center"/>
    </xf>
    <xf numFmtId="3" fontId="4" fillId="0" borderId="36" xfId="0" applyNumberFormat="1" applyFont="1" applyBorder="1" applyAlignment="1">
      <alignment horizontal="right" vertical="center"/>
    </xf>
    <xf numFmtId="0" fontId="4" fillId="0" borderId="37" xfId="0" applyFont="1" applyBorder="1" applyAlignment="1">
      <alignment vertical="center"/>
    </xf>
    <xf numFmtId="0" fontId="4" fillId="0" borderId="38" xfId="0" applyFont="1" applyBorder="1" applyAlignment="1">
      <alignment horizontal="center" vertical="center"/>
    </xf>
    <xf numFmtId="3" fontId="4" fillId="0" borderId="39" xfId="0" applyNumberFormat="1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3" fontId="4" fillId="0" borderId="41" xfId="0" applyNumberFormat="1" applyFont="1" applyBorder="1" applyAlignment="1">
      <alignment vertical="center"/>
    </xf>
    <xf numFmtId="0" fontId="3" fillId="0" borderId="26" xfId="0" applyFont="1" applyBorder="1" applyAlignment="1">
      <alignment horizontal="right" vertical="center"/>
    </xf>
    <xf numFmtId="3" fontId="3" fillId="0" borderId="27" xfId="0" applyNumberFormat="1" applyFont="1" applyBorder="1" applyAlignment="1">
      <alignment vertical="center"/>
    </xf>
    <xf numFmtId="0" fontId="3" fillId="0" borderId="28" xfId="0" applyFont="1" applyFill="1" applyBorder="1" applyAlignment="1">
      <alignment horizontal="center" vertical="center"/>
    </xf>
    <xf numFmtId="3" fontId="3" fillId="0" borderId="29" xfId="0" applyNumberFormat="1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3" fontId="3" fillId="0" borderId="34" xfId="0" applyNumberFormat="1" applyFont="1" applyBorder="1" applyAlignment="1">
      <alignment vertical="center"/>
    </xf>
    <xf numFmtId="0" fontId="3" fillId="0" borderId="35" xfId="0" applyFont="1" applyFill="1" applyBorder="1" applyAlignment="1">
      <alignment horizontal="center" vertical="center"/>
    </xf>
    <xf numFmtId="3" fontId="3" fillId="0" borderId="36" xfId="0" applyNumberFormat="1" applyFont="1" applyBorder="1" applyAlignment="1">
      <alignment vertical="center"/>
    </xf>
    <xf numFmtId="166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33" xfId="0" applyFont="1" applyBorder="1" applyAlignment="1">
      <alignment horizontal="right" vertical="center"/>
    </xf>
    <xf numFmtId="3" fontId="4" fillId="0" borderId="33" xfId="0" applyNumberFormat="1" applyFont="1" applyBorder="1" applyAlignment="1">
      <alignment vertical="center"/>
    </xf>
    <xf numFmtId="0" fontId="4" fillId="0" borderId="35" xfId="0" applyFont="1" applyBorder="1" applyAlignment="1">
      <alignment horizontal="right" vertical="center"/>
    </xf>
    <xf numFmtId="3" fontId="4" fillId="0" borderId="36" xfId="0" applyNumberFormat="1" applyFont="1" applyBorder="1" applyAlignment="1">
      <alignment vertical="center"/>
    </xf>
    <xf numFmtId="0" fontId="4" fillId="0" borderId="42" xfId="0" applyFont="1" applyBorder="1" applyAlignment="1">
      <alignment horizontal="right" vertical="center"/>
    </xf>
    <xf numFmtId="0" fontId="4" fillId="0" borderId="43" xfId="0" applyFont="1" applyFill="1" applyBorder="1" applyAlignment="1">
      <alignment horizontal="left" vertical="center"/>
    </xf>
    <xf numFmtId="3" fontId="4" fillId="0" borderId="44" xfId="0" applyNumberFormat="1" applyFont="1" applyBorder="1" applyAlignment="1">
      <alignment vertical="center"/>
    </xf>
    <xf numFmtId="3" fontId="4" fillId="0" borderId="28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3" fontId="4" fillId="0" borderId="29" xfId="0" applyNumberFormat="1" applyFont="1" applyBorder="1" applyAlignment="1">
      <alignment horizontal="right" vertical="center"/>
    </xf>
    <xf numFmtId="0" fontId="4" fillId="0" borderId="45" xfId="0" applyFont="1" applyBorder="1" applyAlignment="1">
      <alignment horizontal="right" vertical="center"/>
    </xf>
    <xf numFmtId="0" fontId="4" fillId="0" borderId="16" xfId="0" applyFont="1" applyFill="1" applyBorder="1" applyAlignment="1">
      <alignment horizontal="left" vertical="center"/>
    </xf>
    <xf numFmtId="3" fontId="4" fillId="0" borderId="46" xfId="0" applyNumberFormat="1" applyFont="1" applyBorder="1" applyAlignment="1">
      <alignment vertical="center"/>
    </xf>
    <xf numFmtId="3" fontId="4" fillId="0" borderId="47" xfId="0" applyNumberFormat="1" applyFont="1" applyBorder="1" applyAlignment="1">
      <alignment horizontal="center" vertical="center"/>
    </xf>
    <xf numFmtId="3" fontId="4" fillId="0" borderId="48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45" xfId="0" applyFont="1" applyBorder="1" applyAlignment="1">
      <alignment horizontal="right"/>
    </xf>
    <xf numFmtId="0" fontId="3" fillId="0" borderId="16" xfId="0" applyFont="1" applyBorder="1"/>
    <xf numFmtId="0" fontId="3" fillId="0" borderId="47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3" fontId="3" fillId="0" borderId="0" xfId="0" applyNumberFormat="1" applyFont="1" applyBorder="1"/>
    <xf numFmtId="3" fontId="3" fillId="0" borderId="0" xfId="79" applyNumberFormat="1" applyFont="1" applyBorder="1" applyAlignment="1">
      <alignment horizontal="left" indent="1"/>
    </xf>
    <xf numFmtId="3" fontId="3" fillId="0" borderId="21" xfId="79" applyNumberFormat="1" applyFont="1" applyBorder="1" applyAlignment="1">
      <alignment horizontal="center"/>
    </xf>
    <xf numFmtId="3" fontId="3" fillId="0" borderId="23" xfId="79" applyNumberFormat="1" applyFont="1" applyBorder="1" applyAlignment="1">
      <alignment horizontal="center"/>
    </xf>
    <xf numFmtId="49" fontId="3" fillId="0" borderId="0" xfId="79" applyNumberFormat="1" applyFont="1" applyBorder="1" applyAlignment="1">
      <alignment horizontal="left" indent="2"/>
    </xf>
    <xf numFmtId="0" fontId="4" fillId="0" borderId="30" xfId="0" applyFont="1" applyBorder="1" applyAlignment="1">
      <alignment horizontal="left"/>
    </xf>
    <xf numFmtId="0" fontId="4" fillId="0" borderId="49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3" fontId="4" fillId="0" borderId="30" xfId="0" applyNumberFormat="1" applyFont="1" applyBorder="1" applyAlignment="1">
      <alignment horizontal="center" wrapText="1"/>
    </xf>
    <xf numFmtId="3" fontId="4" fillId="0" borderId="32" xfId="0" applyNumberFormat="1" applyFont="1" applyBorder="1" applyAlignment="1">
      <alignment horizontal="center" wrapText="1"/>
    </xf>
    <xf numFmtId="3" fontId="3" fillId="0" borderId="26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3" fontId="3" fillId="0" borderId="0" xfId="79" applyNumberFormat="1" applyFont="1" applyAlignment="1">
      <alignment horizontal="center" wrapText="1"/>
    </xf>
    <xf numFmtId="3" fontId="3" fillId="0" borderId="13" xfId="79" applyNumberFormat="1" applyFont="1" applyBorder="1" applyAlignment="1">
      <alignment horizontal="center" vertical="center" wrapText="1"/>
    </xf>
    <xf numFmtId="3" fontId="4" fillId="0" borderId="14" xfId="79" applyNumberFormat="1" applyFont="1" applyBorder="1" applyAlignment="1">
      <alignment horizontal="center" vertical="center" wrapText="1"/>
    </xf>
    <xf numFmtId="3" fontId="4" fillId="0" borderId="15" xfId="79" applyNumberFormat="1" applyFont="1" applyBorder="1" applyAlignment="1">
      <alignment horizontal="right"/>
    </xf>
    <xf numFmtId="3" fontId="4" fillId="0" borderId="50" xfId="79" applyNumberFormat="1" applyFont="1" applyBorder="1" applyAlignment="1">
      <alignment horizontal="right"/>
    </xf>
    <xf numFmtId="3" fontId="3" fillId="0" borderId="0" xfId="79" applyNumberFormat="1" applyFont="1" applyBorder="1" applyAlignment="1">
      <alignment horizontal="right" wrapText="1"/>
    </xf>
    <xf numFmtId="3" fontId="4" fillId="0" borderId="12" xfId="79" applyNumberFormat="1" applyFont="1" applyBorder="1" applyAlignment="1">
      <alignment horizontal="right" wrapText="1"/>
    </xf>
    <xf numFmtId="3" fontId="4" fillId="0" borderId="16" xfId="79" applyNumberFormat="1" applyFont="1" applyBorder="1" applyAlignment="1">
      <alignment horizontal="right"/>
    </xf>
    <xf numFmtId="3" fontId="4" fillId="0" borderId="17" xfId="79" applyNumberFormat="1" applyFont="1" applyBorder="1" applyAlignment="1">
      <alignment horizontal="right"/>
    </xf>
    <xf numFmtId="3" fontId="4" fillId="0" borderId="18" xfId="79" applyNumberFormat="1" applyFont="1" applyBorder="1" applyAlignment="1">
      <alignment horizontal="right" vertical="center"/>
    </xf>
    <xf numFmtId="3" fontId="4" fillId="0" borderId="19" xfId="79" applyNumberFormat="1" applyFont="1" applyBorder="1" applyAlignment="1">
      <alignment horizontal="right" vertical="center"/>
    </xf>
    <xf numFmtId="3" fontId="4" fillId="0" borderId="13" xfId="79" applyNumberFormat="1" applyFont="1" applyBorder="1" applyAlignment="1">
      <alignment horizontal="right" vertical="center"/>
    </xf>
    <xf numFmtId="3" fontId="4" fillId="0" borderId="14" xfId="79" applyNumberFormat="1" applyFont="1" applyBorder="1" applyAlignment="1">
      <alignment horizontal="right" vertical="center"/>
    </xf>
    <xf numFmtId="3" fontId="3" fillId="0" borderId="0" xfId="79" applyNumberFormat="1" applyFont="1" applyBorder="1" applyAlignment="1">
      <alignment wrapText="1"/>
    </xf>
    <xf numFmtId="3" fontId="4" fillId="0" borderId="0" xfId="79" applyNumberFormat="1" applyFont="1" applyBorder="1" applyAlignment="1">
      <alignment wrapText="1"/>
    </xf>
    <xf numFmtId="3" fontId="3" fillId="0" borderId="0" xfId="79" applyNumberFormat="1" applyFont="1" applyAlignment="1">
      <alignment wrapText="1"/>
    </xf>
    <xf numFmtId="3" fontId="4" fillId="0" borderId="0" xfId="79" applyNumberFormat="1" applyFont="1" applyAlignment="1">
      <alignment wrapText="1"/>
    </xf>
    <xf numFmtId="3" fontId="4" fillId="0" borderId="50" xfId="79" applyNumberFormat="1" applyFont="1" applyBorder="1"/>
    <xf numFmtId="3" fontId="4" fillId="0" borderId="17" xfId="79" applyNumberFormat="1" applyFont="1" applyBorder="1"/>
    <xf numFmtId="0" fontId="23" fillId="0" borderId="0" xfId="0" applyFont="1" applyFill="1" applyBorder="1" applyAlignment="1">
      <alignment vertical="center"/>
    </xf>
    <xf numFmtId="0" fontId="24" fillId="0" borderId="0" xfId="81" applyFont="1" applyFill="1" applyBorder="1" applyAlignment="1">
      <alignment vertical="center"/>
    </xf>
    <xf numFmtId="0" fontId="26" fillId="0" borderId="0" xfId="81" applyFont="1" applyFill="1" applyBorder="1" applyAlignment="1">
      <alignment vertical="center"/>
    </xf>
    <xf numFmtId="0" fontId="23" fillId="0" borderId="0" xfId="81" applyFont="1" applyFill="1" applyBorder="1" applyAlignment="1">
      <alignment vertical="center"/>
    </xf>
    <xf numFmtId="0" fontId="23" fillId="0" borderId="0" xfId="81" applyFont="1" applyFill="1" applyBorder="1" applyAlignment="1">
      <alignment horizontal="center" vertical="center"/>
    </xf>
    <xf numFmtId="0" fontId="4" fillId="0" borderId="51" xfId="80" applyFont="1" applyFill="1" applyBorder="1" applyAlignment="1" applyProtection="1">
      <alignment horizontal="center" vertical="center" wrapText="1"/>
    </xf>
    <xf numFmtId="0" fontId="4" fillId="0" borderId="52" xfId="80" applyFont="1" applyFill="1" applyBorder="1" applyAlignment="1" applyProtection="1">
      <alignment horizontal="center" vertical="center"/>
    </xf>
    <xf numFmtId="0" fontId="4" fillId="0" borderId="53" xfId="80" applyFont="1" applyFill="1" applyBorder="1" applyAlignment="1" applyProtection="1">
      <alignment horizontal="center" vertical="center"/>
    </xf>
    <xf numFmtId="0" fontId="3" fillId="0" borderId="0" xfId="0" applyFont="1"/>
    <xf numFmtId="0" fontId="3" fillId="0" borderId="54" xfId="80" applyFont="1" applyFill="1" applyBorder="1" applyAlignment="1" applyProtection="1">
      <alignment horizontal="left" vertical="center" indent="1"/>
    </xf>
    <xf numFmtId="0" fontId="3" fillId="0" borderId="55" xfId="80" applyFont="1" applyFill="1" applyBorder="1" applyAlignment="1" applyProtection="1">
      <alignment horizontal="left" vertical="center" indent="1"/>
    </xf>
    <xf numFmtId="0" fontId="3" fillId="0" borderId="56" xfId="80" applyFont="1" applyFill="1" applyBorder="1" applyAlignment="1" applyProtection="1">
      <alignment horizontal="left" vertical="center" indent="1"/>
    </xf>
    <xf numFmtId="167" fontId="3" fillId="0" borderId="56" xfId="80" applyNumberFormat="1" applyFont="1" applyFill="1" applyBorder="1" applyAlignment="1" applyProtection="1">
      <alignment vertical="center"/>
      <protection locked="0"/>
    </xf>
    <xf numFmtId="167" fontId="3" fillId="0" borderId="56" xfId="80" applyNumberFormat="1" applyFont="1" applyFill="1" applyBorder="1" applyAlignment="1" applyProtection="1">
      <alignment vertical="center"/>
    </xf>
    <xf numFmtId="167" fontId="3" fillId="0" borderId="57" xfId="80" quotePrefix="1" applyNumberFormat="1" applyFont="1" applyFill="1" applyBorder="1" applyAlignment="1" applyProtection="1">
      <alignment horizontal="center" vertical="center"/>
    </xf>
    <xf numFmtId="0" fontId="3" fillId="0" borderId="58" xfId="80" applyFont="1" applyFill="1" applyBorder="1" applyAlignment="1" applyProtection="1">
      <alignment horizontal="left" vertical="center" indent="1"/>
    </xf>
    <xf numFmtId="0" fontId="3" fillId="0" borderId="32" xfId="80" applyFont="1" applyFill="1" applyBorder="1" applyAlignment="1" applyProtection="1">
      <alignment horizontal="left" vertical="center" indent="1"/>
    </xf>
    <xf numFmtId="167" fontId="3" fillId="0" borderId="32" xfId="80" applyNumberFormat="1" applyFont="1" applyFill="1" applyBorder="1" applyAlignment="1" applyProtection="1">
      <alignment vertical="center"/>
    </xf>
    <xf numFmtId="167" fontId="3" fillId="0" borderId="59" xfId="80" applyNumberFormat="1" applyFont="1" applyFill="1" applyBorder="1" applyAlignment="1" applyProtection="1">
      <alignment vertical="center"/>
    </xf>
    <xf numFmtId="0" fontId="3" fillId="0" borderId="60" xfId="80" applyFont="1" applyFill="1" applyBorder="1" applyAlignment="1" applyProtection="1">
      <alignment horizontal="left" vertical="center" indent="1"/>
    </xf>
    <xf numFmtId="0" fontId="3" fillId="0" borderId="32" xfId="80" applyFont="1" applyFill="1" applyBorder="1" applyAlignment="1" applyProtection="1">
      <alignment horizontal="left" vertical="center" wrapText="1" indent="1"/>
    </xf>
    <xf numFmtId="0" fontId="3" fillId="0" borderId="0" xfId="0" applyFont="1" applyFill="1"/>
    <xf numFmtId="0" fontId="4" fillId="0" borderId="61" xfId="80" applyFont="1" applyFill="1" applyBorder="1" applyAlignment="1" applyProtection="1">
      <alignment horizontal="left" vertical="center" indent="1"/>
    </xf>
    <xf numFmtId="167" fontId="4" fillId="0" borderId="61" xfId="80" applyNumberFormat="1" applyFont="1" applyFill="1" applyBorder="1" applyAlignment="1" applyProtection="1">
      <alignment vertical="center"/>
    </xf>
    <xf numFmtId="167" fontId="4" fillId="0" borderId="62" xfId="80" applyNumberFormat="1" applyFont="1" applyFill="1" applyBorder="1" applyAlignment="1" applyProtection="1">
      <alignment vertical="center"/>
    </xf>
    <xf numFmtId="0" fontId="3" fillId="0" borderId="20" xfId="80" applyFont="1" applyFill="1" applyBorder="1" applyAlignment="1" applyProtection="1">
      <alignment horizontal="left" vertical="center" indent="1"/>
    </xf>
    <xf numFmtId="0" fontId="3" fillId="0" borderId="63" xfId="80" applyFont="1" applyFill="1" applyBorder="1" applyAlignment="1" applyProtection="1">
      <alignment horizontal="left" vertical="center" indent="1"/>
    </xf>
    <xf numFmtId="0" fontId="3" fillId="0" borderId="48" xfId="80" applyFont="1" applyFill="1" applyBorder="1" applyAlignment="1" applyProtection="1">
      <alignment horizontal="left" vertical="center" indent="1"/>
    </xf>
    <xf numFmtId="167" fontId="3" fillId="0" borderId="48" xfId="80" applyNumberFormat="1" applyFont="1" applyFill="1" applyBorder="1" applyAlignment="1" applyProtection="1">
      <alignment vertical="center"/>
    </xf>
    <xf numFmtId="167" fontId="3" fillId="0" borderId="64" xfId="80" applyNumberFormat="1" applyFont="1" applyFill="1" applyBorder="1" applyAlignment="1" applyProtection="1">
      <alignment vertical="center"/>
    </xf>
    <xf numFmtId="167" fontId="3" fillId="0" borderId="32" xfId="80" applyNumberFormat="1" applyFont="1" applyFill="1" applyBorder="1" applyAlignment="1" applyProtection="1">
      <alignment vertical="center"/>
      <protection locked="0"/>
    </xf>
    <xf numFmtId="0" fontId="3" fillId="0" borderId="29" xfId="80" applyFont="1" applyFill="1" applyBorder="1" applyAlignment="1" applyProtection="1">
      <alignment horizontal="left" vertical="center" indent="1"/>
    </xf>
    <xf numFmtId="0" fontId="4" fillId="0" borderId="56" xfId="80" applyFont="1" applyFill="1" applyBorder="1" applyAlignment="1" applyProtection="1">
      <alignment horizontal="left" vertical="center" indent="1"/>
    </xf>
    <xf numFmtId="167" fontId="4" fillId="0" borderId="56" xfId="80" applyNumberFormat="1" applyFont="1" applyFill="1" applyBorder="1" applyAlignment="1" applyProtection="1">
      <alignment vertical="center"/>
    </xf>
    <xf numFmtId="167" fontId="4" fillId="0" borderId="57" xfId="80" applyNumberFormat="1" applyFont="1" applyFill="1" applyBorder="1" applyAlignment="1" applyProtection="1">
      <alignment vertical="center"/>
    </xf>
    <xf numFmtId="0" fontId="3" fillId="0" borderId="65" xfId="80" applyFont="1" applyFill="1" applyBorder="1" applyAlignment="1" applyProtection="1">
      <alignment horizontal="left" vertical="center" indent="1"/>
    </xf>
    <xf numFmtId="0" fontId="4" fillId="0" borderId="66" xfId="80" applyFont="1" applyFill="1" applyBorder="1" applyAlignment="1" applyProtection="1">
      <alignment horizontal="left" indent="1"/>
    </xf>
    <xf numFmtId="167" fontId="4" fillId="0" borderId="66" xfId="80" applyNumberFormat="1" applyFont="1" applyFill="1" applyBorder="1" applyProtection="1"/>
    <xf numFmtId="167" fontId="4" fillId="0" borderId="67" xfId="80" quotePrefix="1" applyNumberFormat="1" applyFont="1" applyFill="1" applyBorder="1" applyAlignment="1" applyProtection="1">
      <alignment horizontal="center"/>
    </xf>
    <xf numFmtId="3" fontId="4" fillId="0" borderId="68" xfId="0" applyNumberFormat="1" applyFont="1" applyBorder="1" applyAlignment="1">
      <alignment horizontal="center" wrapText="1"/>
    </xf>
    <xf numFmtId="3" fontId="4" fillId="0" borderId="68" xfId="0" applyNumberFormat="1" applyFont="1" applyBorder="1" applyAlignment="1">
      <alignment vertical="center"/>
    </xf>
    <xf numFmtId="3" fontId="4" fillId="0" borderId="26" xfId="0" applyNumberFormat="1" applyFont="1" applyBorder="1" applyAlignment="1">
      <alignment horizontal="center"/>
    </xf>
    <xf numFmtId="3" fontId="3" fillId="0" borderId="26" xfId="0" applyNumberFormat="1" applyFont="1" applyBorder="1" applyAlignment="1">
      <alignment horizontal="right"/>
    </xf>
    <xf numFmtId="3" fontId="4" fillId="0" borderId="69" xfId="0" applyNumberFormat="1" applyFont="1" applyBorder="1" applyAlignment="1">
      <alignment vertical="center"/>
    </xf>
    <xf numFmtId="3" fontId="3" fillId="0" borderId="26" xfId="0" applyNumberFormat="1" applyFont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3" fillId="0" borderId="0" xfId="0" applyFont="1" applyBorder="1" applyAlignment="1">
      <alignment horizontal="left" indent="2"/>
    </xf>
    <xf numFmtId="3" fontId="4" fillId="0" borderId="26" xfId="0" applyNumberFormat="1" applyFont="1" applyBorder="1" applyAlignment="1">
      <alignment vertical="center"/>
    </xf>
    <xf numFmtId="3" fontId="4" fillId="0" borderId="27" xfId="0" applyNumberFormat="1" applyFont="1" applyBorder="1" applyAlignment="1">
      <alignment vertical="center"/>
    </xf>
    <xf numFmtId="3" fontId="4" fillId="0" borderId="45" xfId="0" applyNumberFormat="1" applyFont="1" applyBorder="1" applyAlignment="1">
      <alignment vertical="center"/>
    </xf>
    <xf numFmtId="165" fontId="3" fillId="0" borderId="26" xfId="88" applyNumberFormat="1" applyFont="1" applyBorder="1" applyAlignment="1">
      <alignment horizontal="center"/>
    </xf>
    <xf numFmtId="165" fontId="3" fillId="0" borderId="27" xfId="88" applyNumberFormat="1" applyFont="1" applyBorder="1" applyAlignment="1">
      <alignment horizontal="center"/>
    </xf>
    <xf numFmtId="165" fontId="3" fillId="0" borderId="29" xfId="88" applyNumberFormat="1" applyFont="1" applyBorder="1" applyAlignment="1">
      <alignment horizontal="center"/>
    </xf>
    <xf numFmtId="165" fontId="3" fillId="0" borderId="45" xfId="88" applyNumberFormat="1" applyFont="1" applyBorder="1" applyAlignment="1">
      <alignment horizontal="center"/>
    </xf>
    <xf numFmtId="165" fontId="3" fillId="0" borderId="46" xfId="88" applyNumberFormat="1" applyFont="1" applyBorder="1" applyAlignment="1">
      <alignment horizontal="center"/>
    </xf>
    <xf numFmtId="165" fontId="3" fillId="0" borderId="48" xfId="88" applyNumberFormat="1" applyFont="1" applyBorder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30" fillId="0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23" fillId="0" borderId="0" xfId="0" applyFont="1" applyFill="1"/>
    <xf numFmtId="0" fontId="23" fillId="0" borderId="0" xfId="0" applyFont="1" applyFill="1" applyAlignment="1">
      <alignment vertical="top"/>
    </xf>
    <xf numFmtId="49" fontId="23" fillId="0" borderId="0" xfId="0" applyNumberFormat="1" applyFont="1" applyFill="1" applyAlignment="1">
      <alignment wrapText="1"/>
    </xf>
    <xf numFmtId="3" fontId="23" fillId="0" borderId="0" xfId="0" applyNumberFormat="1" applyFont="1" applyFill="1" applyAlignment="1">
      <alignment horizontal="right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vertical="top"/>
    </xf>
    <xf numFmtId="49" fontId="23" fillId="0" borderId="0" xfId="0" applyNumberFormat="1" applyFont="1" applyFill="1" applyAlignment="1">
      <alignment horizontal="center" wrapText="1"/>
    </xf>
    <xf numFmtId="3" fontId="23" fillId="0" borderId="0" xfId="0" applyNumberFormat="1" applyFont="1" applyFill="1" applyAlignment="1">
      <alignment horizontal="center"/>
    </xf>
    <xf numFmtId="0" fontId="24" fillId="0" borderId="25" xfId="0" applyFont="1" applyFill="1" applyBorder="1" applyAlignment="1">
      <alignment vertical="center"/>
    </xf>
    <xf numFmtId="0" fontId="24" fillId="0" borderId="13" xfId="0" applyFont="1" applyFill="1" applyBorder="1" applyAlignment="1">
      <alignment horizontal="center" vertical="top"/>
    </xf>
    <xf numFmtId="49" fontId="24" fillId="0" borderId="13" xfId="0" applyNumberFormat="1" applyFont="1" applyFill="1" applyBorder="1" applyAlignment="1">
      <alignment horizontal="center" vertical="center" wrapText="1"/>
    </xf>
    <xf numFmtId="3" fontId="24" fillId="0" borderId="70" xfId="0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top"/>
    </xf>
    <xf numFmtId="49" fontId="24" fillId="0" borderId="0" xfId="0" applyNumberFormat="1" applyFont="1" applyFill="1" applyAlignment="1">
      <alignment wrapText="1"/>
    </xf>
    <xf numFmtId="3" fontId="23" fillId="0" borderId="0" xfId="0" applyNumberFormat="1" applyFont="1" applyFill="1"/>
    <xf numFmtId="0" fontId="23" fillId="0" borderId="0" xfId="0" applyFont="1" applyFill="1" applyAlignment="1"/>
    <xf numFmtId="0" fontId="26" fillId="0" borderId="0" xfId="0" applyFont="1" applyFill="1" applyAlignment="1"/>
    <xf numFmtId="49" fontId="31" fillId="0" borderId="0" xfId="0" applyNumberFormat="1" applyFont="1" applyFill="1" applyAlignment="1">
      <alignment wrapText="1"/>
    </xf>
    <xf numFmtId="3" fontId="26" fillId="0" borderId="0" xfId="0" applyNumberFormat="1" applyFont="1" applyFill="1" applyAlignment="1"/>
    <xf numFmtId="49" fontId="3" fillId="0" borderId="0" xfId="0" applyNumberFormat="1" applyFont="1" applyBorder="1" applyAlignment="1">
      <alignment horizontal="left" indent="2"/>
    </xf>
    <xf numFmtId="3" fontId="23" fillId="0" borderId="0" xfId="0" applyNumberFormat="1" applyFont="1" applyFill="1" applyAlignment="1"/>
    <xf numFmtId="3" fontId="23" fillId="0" borderId="71" xfId="0" applyNumberFormat="1" applyFont="1" applyFill="1" applyBorder="1"/>
    <xf numFmtId="0" fontId="24" fillId="0" borderId="13" xfId="0" applyFont="1" applyFill="1" applyBorder="1" applyAlignment="1">
      <alignment vertical="top"/>
    </xf>
    <xf numFmtId="49" fontId="24" fillId="0" borderId="13" xfId="0" applyNumberFormat="1" applyFont="1" applyFill="1" applyBorder="1" applyAlignment="1">
      <alignment vertical="center" wrapText="1"/>
    </xf>
    <xf numFmtId="3" fontId="24" fillId="0" borderId="14" xfId="0" applyNumberFormat="1" applyFont="1" applyFill="1" applyBorder="1" applyAlignment="1">
      <alignment vertical="center"/>
    </xf>
    <xf numFmtId="0" fontId="26" fillId="0" borderId="0" xfId="0" applyFont="1" applyFill="1" applyAlignment="1">
      <alignment vertical="top"/>
    </xf>
    <xf numFmtId="49" fontId="3" fillId="0" borderId="0" xfId="0" applyNumberFormat="1" applyFont="1" applyBorder="1" applyAlignment="1">
      <alignment horizontal="left" indent="4"/>
    </xf>
    <xf numFmtId="0" fontId="24" fillId="0" borderId="0" xfId="0" applyFont="1" applyFill="1" applyBorder="1"/>
    <xf numFmtId="0" fontId="24" fillId="0" borderId="0" xfId="0" applyFont="1" applyFill="1" applyBorder="1" applyAlignment="1">
      <alignment vertical="top"/>
    </xf>
    <xf numFmtId="49" fontId="24" fillId="0" borderId="0" xfId="0" applyNumberFormat="1" applyFont="1" applyFill="1" applyBorder="1" applyAlignment="1">
      <alignment wrapText="1"/>
    </xf>
    <xf numFmtId="3" fontId="24" fillId="0" borderId="0" xfId="0" applyNumberFormat="1" applyFont="1" applyFill="1" applyBorder="1"/>
    <xf numFmtId="0" fontId="23" fillId="0" borderId="0" xfId="0" applyFont="1" applyFill="1" applyBorder="1"/>
    <xf numFmtId="0" fontId="23" fillId="0" borderId="0" xfId="0" applyFont="1" applyFill="1" applyBorder="1" applyAlignment="1">
      <alignment vertical="top"/>
    </xf>
    <xf numFmtId="49" fontId="23" fillId="0" borderId="0" xfId="0" applyNumberFormat="1" applyFont="1" applyFill="1" applyBorder="1" applyAlignment="1">
      <alignment wrapText="1"/>
    </xf>
    <xf numFmtId="3" fontId="23" fillId="0" borderId="0" xfId="0" applyNumberFormat="1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top"/>
    </xf>
    <xf numFmtId="49" fontId="23" fillId="0" borderId="0" xfId="0" applyNumberFormat="1" applyFont="1" applyFill="1" applyBorder="1" applyAlignment="1">
      <alignment horizontal="center" wrapText="1"/>
    </xf>
    <xf numFmtId="3" fontId="23" fillId="0" borderId="0" xfId="0" applyNumberFormat="1" applyFont="1" applyFill="1" applyBorder="1" applyAlignment="1">
      <alignment horizontal="right"/>
    </xf>
    <xf numFmtId="3" fontId="23" fillId="0" borderId="0" xfId="0" applyNumberFormat="1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vertical="top"/>
    </xf>
    <xf numFmtId="49" fontId="26" fillId="0" borderId="0" xfId="0" applyNumberFormat="1" applyFont="1" applyFill="1" applyBorder="1" applyAlignment="1">
      <alignment wrapText="1"/>
    </xf>
    <xf numFmtId="3" fontId="26" fillId="0" borderId="0" xfId="0" applyNumberFormat="1" applyFont="1" applyFill="1" applyBorder="1"/>
    <xf numFmtId="3" fontId="32" fillId="0" borderId="0" xfId="0" applyNumberFormat="1" applyFont="1" applyFill="1" applyBorder="1"/>
    <xf numFmtId="49" fontId="32" fillId="0" borderId="0" xfId="0" applyNumberFormat="1" applyFont="1" applyFill="1" applyAlignment="1">
      <alignment wrapText="1"/>
    </xf>
    <xf numFmtId="3" fontId="32" fillId="0" borderId="0" xfId="0" applyNumberFormat="1" applyFont="1" applyFill="1"/>
    <xf numFmtId="49" fontId="26" fillId="0" borderId="0" xfId="0" applyNumberFormat="1" applyFont="1" applyFill="1" applyAlignment="1">
      <alignment wrapText="1"/>
    </xf>
    <xf numFmtId="3" fontId="26" fillId="0" borderId="0" xfId="0" applyNumberFormat="1" applyFont="1" applyFill="1"/>
    <xf numFmtId="3" fontId="24" fillId="0" borderId="0" xfId="0" applyNumberFormat="1" applyFont="1" applyFill="1"/>
    <xf numFmtId="3" fontId="4" fillId="0" borderId="13" xfId="79" applyNumberFormat="1" applyFont="1" applyBorder="1" applyAlignment="1">
      <alignment horizontal="center" vertical="center" wrapText="1"/>
    </xf>
    <xf numFmtId="3" fontId="4" fillId="0" borderId="0" xfId="79" applyNumberFormat="1" applyFont="1" applyBorder="1" applyAlignment="1">
      <alignment horizontal="right" wrapText="1"/>
    </xf>
    <xf numFmtId="3" fontId="4" fillId="0" borderId="25" xfId="79" applyNumberFormat="1" applyFont="1" applyBorder="1" applyAlignment="1">
      <alignment horizontal="center" vertical="center" wrapText="1"/>
    </xf>
    <xf numFmtId="3" fontId="4" fillId="0" borderId="21" xfId="79" applyNumberFormat="1" applyFont="1" applyBorder="1" applyAlignment="1">
      <alignment horizontal="right"/>
    </xf>
    <xf numFmtId="3" fontId="4" fillId="0" borderId="22" xfId="79" applyNumberFormat="1" applyFont="1" applyBorder="1" applyAlignment="1">
      <alignment horizontal="right" wrapText="1"/>
    </xf>
    <xf numFmtId="3" fontId="4" fillId="0" borderId="23" xfId="79" applyNumberFormat="1" applyFont="1" applyBorder="1" applyAlignment="1">
      <alignment horizontal="right"/>
    </xf>
    <xf numFmtId="3" fontId="4" fillId="0" borderId="24" xfId="79" applyNumberFormat="1" applyFont="1" applyBorder="1" applyAlignment="1">
      <alignment horizontal="right" vertical="center"/>
    </xf>
    <xf numFmtId="3" fontId="4" fillId="0" borderId="25" xfId="79" applyNumberFormat="1" applyFont="1" applyBorder="1" applyAlignment="1">
      <alignment horizontal="right" vertical="center"/>
    </xf>
    <xf numFmtId="3" fontId="4" fillId="0" borderId="21" xfId="79" applyNumberFormat="1" applyFont="1" applyBorder="1"/>
    <xf numFmtId="3" fontId="3" fillId="0" borderId="22" xfId="79" applyNumberFormat="1" applyFont="1" applyBorder="1"/>
    <xf numFmtId="3" fontId="4" fillId="0" borderId="23" xfId="79" applyNumberFormat="1" applyFont="1" applyBorder="1"/>
    <xf numFmtId="3" fontId="4" fillId="0" borderId="24" xfId="79" applyNumberFormat="1" applyFont="1" applyBorder="1" applyAlignment="1">
      <alignment vertical="center"/>
    </xf>
    <xf numFmtId="3" fontId="4" fillId="0" borderId="23" xfId="79" applyNumberFormat="1" applyFont="1" applyBorder="1" applyAlignment="1"/>
    <xf numFmtId="3" fontId="3" fillId="0" borderId="22" xfId="79" applyNumberFormat="1" applyFont="1" applyBorder="1" applyAlignment="1"/>
    <xf numFmtId="3" fontId="4" fillId="0" borderId="25" xfId="79" applyNumberFormat="1" applyFont="1" applyBorder="1" applyAlignment="1">
      <alignment vertical="center"/>
    </xf>
    <xf numFmtId="3" fontId="3" fillId="0" borderId="22" xfId="79" applyNumberFormat="1" applyFont="1" applyBorder="1" applyAlignment="1">
      <alignment horizontal="right" wrapText="1"/>
    </xf>
    <xf numFmtId="3" fontId="3" fillId="0" borderId="0" xfId="0" applyNumberFormat="1" applyFont="1"/>
    <xf numFmtId="0" fontId="3" fillId="0" borderId="0" xfId="94" applyFont="1" applyBorder="1" applyAlignment="1">
      <alignment horizontal="center" vertical="center"/>
    </xf>
    <xf numFmtId="3" fontId="3" fillId="0" borderId="0" xfId="0" applyNumberFormat="1" applyFont="1" applyAlignment="1">
      <alignment vertical="top"/>
    </xf>
    <xf numFmtId="3" fontId="3" fillId="0" borderId="0" xfId="94" applyNumberFormat="1" applyFont="1" applyBorder="1"/>
    <xf numFmtId="3" fontId="4" fillId="0" borderId="0" xfId="94" applyNumberFormat="1" applyFont="1" applyBorder="1" applyAlignment="1"/>
    <xf numFmtId="3" fontId="3" fillId="0" borderId="0" xfId="94" applyNumberFormat="1" applyFont="1" applyBorder="1" applyAlignment="1"/>
    <xf numFmtId="0" fontId="3" fillId="0" borderId="0" xfId="94" applyFont="1" applyBorder="1"/>
    <xf numFmtId="0" fontId="3" fillId="0" borderId="0" xfId="94" applyFont="1" applyBorder="1" applyAlignment="1"/>
    <xf numFmtId="0" fontId="4" fillId="0" borderId="0" xfId="94" applyFont="1" applyBorder="1" applyAlignment="1"/>
    <xf numFmtId="0" fontId="3" fillId="0" borderId="0" xfId="94" applyFont="1" applyFill="1" applyBorder="1" applyAlignment="1">
      <alignment horizontal="center" vertical="center"/>
    </xf>
    <xf numFmtId="0" fontId="3" fillId="0" borderId="0" xfId="94" applyFont="1" applyFill="1" applyBorder="1" applyAlignment="1">
      <alignment horizontal="center" vertical="top"/>
    </xf>
    <xf numFmtId="0" fontId="3" fillId="0" borderId="0" xfId="94" applyFont="1" applyBorder="1" applyAlignment="1">
      <alignment wrapText="1"/>
    </xf>
    <xf numFmtId="3" fontId="3" fillId="0" borderId="0" xfId="94" applyNumberFormat="1" applyFont="1" applyBorder="1" applyAlignment="1">
      <alignment horizontal="right"/>
    </xf>
    <xf numFmtId="0" fontId="3" fillId="0" borderId="0" xfId="94" applyFont="1" applyBorder="1" applyAlignment="1">
      <alignment horizontal="center" wrapText="1"/>
    </xf>
    <xf numFmtId="3" fontId="3" fillId="0" borderId="0" xfId="94" applyNumberFormat="1" applyFont="1" applyBorder="1" applyAlignment="1">
      <alignment horizontal="center"/>
    </xf>
    <xf numFmtId="0" fontId="3" fillId="0" borderId="0" xfId="94" applyFont="1" applyBorder="1" applyAlignment="1">
      <alignment horizontal="center"/>
    </xf>
    <xf numFmtId="0" fontId="3" fillId="0" borderId="0" xfId="94" applyFont="1" applyFill="1" applyBorder="1" applyAlignment="1">
      <alignment horizontal="center" vertical="center" wrapText="1"/>
    </xf>
    <xf numFmtId="0" fontId="3" fillId="0" borderId="83" xfId="94" applyFont="1" applyFill="1" applyBorder="1" applyAlignment="1">
      <alignment horizontal="center" wrapText="1"/>
    </xf>
    <xf numFmtId="0" fontId="4" fillId="0" borderId="84" xfId="94" applyFont="1" applyFill="1" applyBorder="1" applyAlignment="1"/>
    <xf numFmtId="3" fontId="3" fillId="0" borderId="84" xfId="95" applyNumberFormat="1" applyFont="1" applyFill="1" applyBorder="1" applyAlignment="1">
      <alignment wrapText="1"/>
    </xf>
    <xf numFmtId="3" fontId="3" fillId="0" borderId="84" xfId="95" applyNumberFormat="1" applyFont="1" applyFill="1" applyBorder="1" applyAlignment="1">
      <alignment horizontal="right" wrapText="1"/>
    </xf>
    <xf numFmtId="3" fontId="3" fillId="0" borderId="84" xfId="96" applyNumberFormat="1" applyFont="1" applyFill="1" applyBorder="1" applyAlignment="1">
      <alignment wrapText="1"/>
    </xf>
    <xf numFmtId="3" fontId="3" fillId="0" borderId="85" xfId="95" applyNumberFormat="1" applyFont="1" applyFill="1" applyBorder="1" applyAlignment="1">
      <alignment horizontal="right" wrapText="1"/>
    </xf>
    <xf numFmtId="3" fontId="4" fillId="0" borderId="86" xfId="96" applyNumberFormat="1" applyFont="1" applyFill="1" applyBorder="1" applyAlignment="1">
      <alignment wrapText="1"/>
    </xf>
    <xf numFmtId="3" fontId="3" fillId="0" borderId="87" xfId="96" applyNumberFormat="1" applyFont="1" applyFill="1" applyBorder="1" applyAlignment="1">
      <alignment wrapText="1"/>
    </xf>
    <xf numFmtId="0" fontId="3" fillId="0" borderId="88" xfId="94" applyFont="1" applyFill="1" applyBorder="1" applyAlignment="1">
      <alignment horizontal="center" wrapText="1"/>
    </xf>
    <xf numFmtId="0" fontId="3" fillId="0" borderId="89" xfId="94" applyFont="1" applyFill="1" applyBorder="1" applyAlignment="1">
      <alignment horizontal="center" wrapText="1"/>
    </xf>
    <xf numFmtId="3" fontId="3" fillId="0" borderId="89" xfId="95" applyNumberFormat="1" applyFont="1" applyFill="1" applyBorder="1" applyAlignment="1">
      <alignment wrapText="1"/>
    </xf>
    <xf numFmtId="3" fontId="3" fillId="0" borderId="89" xfId="95" applyNumberFormat="1" applyFont="1" applyFill="1" applyBorder="1" applyAlignment="1">
      <alignment horizontal="right" wrapText="1"/>
    </xf>
    <xf numFmtId="3" fontId="3" fillId="0" borderId="89" xfId="96" applyNumberFormat="1" applyFont="1" applyFill="1" applyBorder="1" applyAlignment="1">
      <alignment wrapText="1"/>
    </xf>
    <xf numFmtId="3" fontId="3" fillId="0" borderId="90" xfId="95" applyNumberFormat="1" applyFont="1" applyFill="1" applyBorder="1" applyAlignment="1">
      <alignment horizontal="right" wrapText="1"/>
    </xf>
    <xf numFmtId="3" fontId="4" fillId="0" borderId="91" xfId="96" applyNumberFormat="1" applyFont="1" applyFill="1" applyBorder="1" applyAlignment="1">
      <alignment wrapText="1"/>
    </xf>
    <xf numFmtId="3" fontId="3" fillId="0" borderId="92" xfId="97" applyNumberFormat="1" applyFont="1" applyBorder="1" applyAlignment="1">
      <alignment wrapText="1"/>
    </xf>
    <xf numFmtId="0" fontId="4" fillId="0" borderId="93" xfId="94" applyFont="1" applyFill="1" applyBorder="1" applyAlignment="1">
      <alignment horizontal="center" wrapText="1"/>
    </xf>
    <xf numFmtId="0" fontId="4" fillId="0" borderId="94" xfId="94" applyFont="1" applyFill="1" applyBorder="1" applyAlignment="1">
      <alignment horizontal="center" wrapText="1"/>
    </xf>
    <xf numFmtId="3" fontId="4" fillId="0" borderId="94" xfId="95" applyNumberFormat="1" applyFont="1" applyFill="1" applyBorder="1" applyAlignment="1">
      <alignment horizontal="center" wrapText="1"/>
    </xf>
    <xf numFmtId="3" fontId="4" fillId="0" borderId="94" xfId="95" applyNumberFormat="1" applyFont="1" applyFill="1" applyBorder="1" applyAlignment="1">
      <alignment horizontal="right" wrapText="1"/>
    </xf>
    <xf numFmtId="3" fontId="4" fillId="0" borderId="94" xfId="96" applyNumberFormat="1" applyFont="1" applyFill="1" applyBorder="1" applyAlignment="1">
      <alignment wrapText="1"/>
    </xf>
    <xf numFmtId="3" fontId="4" fillId="0" borderId="95" xfId="95" applyNumberFormat="1" applyFont="1" applyFill="1" applyBorder="1" applyAlignment="1">
      <alignment horizontal="right" wrapText="1"/>
    </xf>
    <xf numFmtId="3" fontId="4" fillId="0" borderId="96" xfId="96" applyNumberFormat="1" applyFont="1" applyFill="1" applyBorder="1" applyAlignment="1">
      <alignment wrapText="1"/>
    </xf>
    <xf numFmtId="3" fontId="4" fillId="0" borderId="97" xfId="97" applyNumberFormat="1" applyFont="1" applyBorder="1" applyAlignment="1">
      <alignment wrapText="1"/>
    </xf>
    <xf numFmtId="0" fontId="4" fillId="0" borderId="0" xfId="94" applyFont="1" applyBorder="1" applyAlignment="1">
      <alignment wrapText="1"/>
    </xf>
    <xf numFmtId="3" fontId="4" fillId="0" borderId="0" xfId="94" applyNumberFormat="1" applyFont="1" applyBorder="1"/>
    <xf numFmtId="3" fontId="3" fillId="0" borderId="0" xfId="0" applyNumberFormat="1" applyFont="1" applyFill="1"/>
    <xf numFmtId="0" fontId="23" fillId="0" borderId="0" xfId="0" applyFont="1" applyFill="1" applyBorder="1" applyAlignment="1">
      <alignment horizontal="left" vertical="center"/>
    </xf>
    <xf numFmtId="0" fontId="26" fillId="0" borderId="0" xfId="81" applyFont="1" applyFill="1" applyBorder="1" applyAlignment="1">
      <alignment horizontal="center" vertical="center"/>
    </xf>
    <xf numFmtId="3" fontId="23" fillId="0" borderId="0" xfId="0" applyNumberFormat="1" applyFont="1" applyFill="1" applyBorder="1" applyAlignment="1"/>
    <xf numFmtId="0" fontId="3" fillId="0" borderId="0" xfId="0" applyFont="1" applyAlignment="1">
      <alignment horizontal="left"/>
    </xf>
    <xf numFmtId="0" fontId="4" fillId="0" borderId="1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3" fontId="4" fillId="0" borderId="78" xfId="94" applyNumberFormat="1" applyFont="1" applyFill="1" applyBorder="1" applyAlignment="1">
      <alignment horizontal="center" vertical="center" wrapText="1"/>
    </xf>
    <xf numFmtId="3" fontId="4" fillId="0" borderId="82" xfId="94" applyNumberFormat="1" applyFont="1" applyFill="1" applyBorder="1" applyAlignment="1">
      <alignment horizontal="center" vertical="center" wrapText="1"/>
    </xf>
    <xf numFmtId="3" fontId="4" fillId="0" borderId="77" xfId="94" applyNumberFormat="1" applyFont="1" applyFill="1" applyBorder="1" applyAlignment="1">
      <alignment horizontal="center" vertical="center" wrapText="1"/>
    </xf>
    <xf numFmtId="3" fontId="4" fillId="0" borderId="81" xfId="94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top"/>
    </xf>
    <xf numFmtId="0" fontId="4" fillId="0" borderId="0" xfId="94" applyFont="1" applyBorder="1" applyAlignment="1">
      <alignment horizontal="center"/>
    </xf>
    <xf numFmtId="3" fontId="4" fillId="0" borderId="75" xfId="0" applyNumberFormat="1" applyFont="1" applyBorder="1" applyAlignment="1">
      <alignment horizontal="center" vertical="center" textRotation="90"/>
    </xf>
    <xf numFmtId="3" fontId="4" fillId="0" borderId="79" xfId="0" applyNumberFormat="1" applyFont="1" applyBorder="1" applyAlignment="1">
      <alignment horizontal="center" vertical="center" textRotation="90"/>
    </xf>
    <xf numFmtId="3" fontId="4" fillId="0" borderId="76" xfId="0" applyNumberFormat="1" applyFont="1" applyBorder="1" applyAlignment="1">
      <alignment horizontal="center" vertical="center" textRotation="90"/>
    </xf>
    <xf numFmtId="3" fontId="4" fillId="0" borderId="80" xfId="0" applyNumberFormat="1" applyFont="1" applyBorder="1" applyAlignment="1">
      <alignment horizontal="center" vertical="center" textRotation="90"/>
    </xf>
    <xf numFmtId="0" fontId="4" fillId="0" borderId="76" xfId="94" applyFont="1" applyFill="1" applyBorder="1" applyAlignment="1">
      <alignment horizontal="center" vertical="center" wrapText="1"/>
    </xf>
    <xf numFmtId="0" fontId="4" fillId="0" borderId="80" xfId="94" applyFont="1" applyFill="1" applyBorder="1" applyAlignment="1">
      <alignment horizontal="center" vertical="center" wrapText="1"/>
    </xf>
    <xf numFmtId="3" fontId="4" fillId="0" borderId="56" xfId="94" applyNumberFormat="1" applyFont="1" applyFill="1" applyBorder="1" applyAlignment="1">
      <alignment horizontal="center" vertical="center" wrapText="1"/>
    </xf>
    <xf numFmtId="3" fontId="4" fillId="0" borderId="61" xfId="94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28" fillId="0" borderId="72" xfId="80" applyFont="1" applyFill="1" applyBorder="1" applyAlignment="1" applyProtection="1">
      <alignment horizontal="left" vertical="center" indent="1"/>
    </xf>
    <xf numFmtId="0" fontId="28" fillId="0" borderId="13" xfId="80" applyFont="1" applyFill="1" applyBorder="1" applyAlignment="1" applyProtection="1">
      <alignment horizontal="left" vertical="center" indent="1"/>
    </xf>
    <xf numFmtId="0" fontId="28" fillId="0" borderId="14" xfId="80" applyFont="1" applyFill="1" applyBorder="1" applyAlignment="1" applyProtection="1">
      <alignment horizontal="left" vertical="center" indent="1"/>
    </xf>
    <xf numFmtId="0" fontId="23" fillId="0" borderId="0" xfId="0" applyFont="1" applyFill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4" fillId="0" borderId="0" xfId="81" applyFont="1" applyFill="1" applyBorder="1" applyAlignment="1">
      <alignment horizontal="center" vertical="center"/>
    </xf>
    <xf numFmtId="0" fontId="26" fillId="0" borderId="0" xfId="81" applyFont="1" applyFill="1" applyBorder="1" applyAlignment="1">
      <alignment horizontal="center" vertical="center"/>
    </xf>
    <xf numFmtId="0" fontId="28" fillId="0" borderId="73" xfId="80" applyFont="1" applyFill="1" applyBorder="1" applyAlignment="1" applyProtection="1">
      <alignment horizontal="left" vertical="center" indent="1"/>
    </xf>
    <xf numFmtId="0" fontId="28" fillId="0" borderId="71" xfId="80" applyFont="1" applyFill="1" applyBorder="1" applyAlignment="1" applyProtection="1">
      <alignment horizontal="left" vertical="center" indent="1"/>
    </xf>
    <xf numFmtId="0" fontId="28" fillId="0" borderId="74" xfId="80" applyFont="1" applyFill="1" applyBorder="1" applyAlignment="1" applyProtection="1">
      <alignment horizontal="left" vertical="center" indent="1"/>
    </xf>
    <xf numFmtId="49" fontId="3" fillId="0" borderId="0" xfId="0" applyNumberFormat="1" applyFont="1" applyBorder="1" applyAlignment="1">
      <alignment horizontal="left" wrapText="1" indent="2"/>
    </xf>
  </cellXfs>
  <cellStyles count="98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Ezres 2" xfId="54"/>
    <cellStyle name="Ezres 3" xfId="55"/>
    <cellStyle name="Ezres 4" xfId="92"/>
    <cellStyle name="Figyelmeztetés" xfId="56" builtinId="11" customBuiltin="1"/>
    <cellStyle name="Good" xfId="57"/>
    <cellStyle name="Heading 1" xfId="58"/>
    <cellStyle name="Heading 2" xfId="59"/>
    <cellStyle name="Heading 3" xfId="60"/>
    <cellStyle name="Heading 4" xfId="61"/>
    <cellStyle name="Hivatkozott cella" xfId="62" builtinId="24" customBuiltin="1"/>
    <cellStyle name="Input" xfId="63"/>
    <cellStyle name="Jegyzet" xfId="64" builtinId="10" customBuiltin="1"/>
    <cellStyle name="Jelölőszín (1)" xfId="65" builtinId="29" customBuiltin="1"/>
    <cellStyle name="Jelölőszín (2)" xfId="66" builtinId="33" customBuiltin="1"/>
    <cellStyle name="Jelölőszín (3)" xfId="67" builtinId="37" customBuiltin="1"/>
    <cellStyle name="Jelölőszín (4)" xfId="68" builtinId="41" customBuiltin="1"/>
    <cellStyle name="Jelölőszín (5)" xfId="69" builtinId="45" customBuiltin="1"/>
    <cellStyle name="Jelölőszín (6)" xfId="70" builtinId="49" customBuiltin="1"/>
    <cellStyle name="Jó" xfId="71" builtinId="26" customBuiltin="1"/>
    <cellStyle name="Kimenet" xfId="72" builtinId="21" customBuiltin="1"/>
    <cellStyle name="Linked Cell" xfId="73"/>
    <cellStyle name="Magyarázó szöveg" xfId="74" builtinId="53" customBuiltin="1"/>
    <cellStyle name="Neutral" xfId="75"/>
    <cellStyle name="Normál" xfId="0" builtinId="0"/>
    <cellStyle name="Normál 2" xfId="76"/>
    <cellStyle name="Normál 3" xfId="77"/>
    <cellStyle name="Normál 4" xfId="78"/>
    <cellStyle name="Normál 5" xfId="93"/>
    <cellStyle name="Normál_2007.évi konc. összefoglaló bevétel" xfId="79"/>
    <cellStyle name="Normál_2007.évi konc. összefoglaló bevétel 2" xfId="95"/>
    <cellStyle name="Normál_Beruházási tábla 2007 2" xfId="96"/>
    <cellStyle name="Normál_EU-s tábla kv-hez 2" xfId="97"/>
    <cellStyle name="Normál_SEGEDLETEK" xfId="80"/>
    <cellStyle name="Normál_Városfejlesztési Iroda - 2008. kv. tervezés" xfId="81"/>
    <cellStyle name="Normál_Városfejlesztési Iroda - 2008. kv. tervezés 2" xfId="94"/>
    <cellStyle name="Note" xfId="82"/>
    <cellStyle name="Output" xfId="83"/>
    <cellStyle name="Összesen" xfId="84" builtinId="25" customBuiltin="1"/>
    <cellStyle name="Rossz" xfId="85" builtinId="27" customBuiltin="1"/>
    <cellStyle name="Semleges" xfId="86" builtinId="28" customBuiltin="1"/>
    <cellStyle name="Számítás" xfId="87" builtinId="22" customBuiltin="1"/>
    <cellStyle name="Százalék 2" xfId="88"/>
    <cellStyle name="Title" xfId="89"/>
    <cellStyle name="Total" xfId="90"/>
    <cellStyle name="Warning Text" xfId="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abina/Nemzetis&#233;gi%20&#214;nkorm&#225;nyzat/Veszpr&#233;m/2020.%20&#233;vi%20k&#246;ls&#233;gvet&#233;s%20tervez&#233;s/2020.%20&#233;vi%20k&#246;lts&#233;gvet&#233;s_Ukr&#225;n_ter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zabina/Nemzetis&#233;gi%20&#214;nkorm&#225;nyzat/Veszpr&#233;m/2020.%20&#233;vi%20k&#246;ls&#233;gvet&#233;s%20tervez&#233;s/2016.%20&#233;vi%20El&#337;ri&#225;nyzat%20felhaszn&#225;l&#225;si%20terv/2016.%20&#233;vi%20El&#337;ir&#225;nyzat%20felhaszn&#225;l&#225;si%20terv%20Ukr&#225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Bev"/>
      <sheetName val="2.Kiad"/>
      <sheetName val="3.beruh."/>
      <sheetName val="4.Mérleg"/>
      <sheetName val="5.Előir.felh."/>
    </sheetNames>
    <sheetDataSet>
      <sheetData sheetId="0">
        <row r="26">
          <cell r="H26">
            <v>1073</v>
          </cell>
        </row>
      </sheetData>
      <sheetData sheetId="1">
        <row r="8">
          <cell r="H8">
            <v>100</v>
          </cell>
        </row>
        <row r="9">
          <cell r="H9">
            <v>40</v>
          </cell>
        </row>
        <row r="10">
          <cell r="H10">
            <v>903</v>
          </cell>
        </row>
        <row r="12">
          <cell r="H12"/>
        </row>
        <row r="14">
          <cell r="H14">
            <v>30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dviditási terv"/>
      <sheetName val="Részletes"/>
    </sheetNames>
    <sheetDataSet>
      <sheetData sheetId="0"/>
      <sheetData sheetId="1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8">
          <cell r="E28">
            <v>0</v>
          </cell>
          <cell r="G28">
            <v>0</v>
          </cell>
          <cell r="H2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7"/>
  <sheetViews>
    <sheetView view="pageBreakPreview" zoomScaleNormal="100" workbookViewId="0">
      <selection activeCell="A9" sqref="A9:A34"/>
    </sheetView>
  </sheetViews>
  <sheetFormatPr defaultColWidth="9.140625" defaultRowHeight="16.5" x14ac:dyDescent="0.3"/>
  <cols>
    <col min="1" max="1" width="3.5703125" style="208" bestFit="1" customWidth="1"/>
    <col min="2" max="2" width="3.7109375" style="210" customWidth="1"/>
    <col min="3" max="3" width="4.140625" style="211" customWidth="1"/>
    <col min="4" max="4" width="81.28515625" style="212" bestFit="1" customWidth="1"/>
    <col min="5" max="5" width="15.28515625" style="226" bestFit="1" customWidth="1"/>
    <col min="6" max="6" width="10.28515625" style="210" bestFit="1" customWidth="1"/>
    <col min="7" max="16384" width="9.140625" style="210"/>
  </cols>
  <sheetData>
    <row r="1" spans="1:9" s="207" customFormat="1" x14ac:dyDescent="0.2">
      <c r="A1" s="205"/>
      <c r="B1" s="327" t="s">
        <v>116</v>
      </c>
      <c r="C1" s="327"/>
      <c r="D1" s="327"/>
      <c r="E1" s="206"/>
      <c r="F1" s="206"/>
      <c r="G1" s="206"/>
    </row>
    <row r="2" spans="1:9" s="207" customFormat="1" ht="17.25" x14ac:dyDescent="0.3">
      <c r="A2" s="208"/>
      <c r="B2" s="328" t="s">
        <v>117</v>
      </c>
      <c r="C2" s="328"/>
      <c r="D2" s="328"/>
      <c r="E2" s="328"/>
    </row>
    <row r="3" spans="1:9" s="207" customFormat="1" x14ac:dyDescent="0.3">
      <c r="A3" s="208"/>
      <c r="B3" s="329" t="s">
        <v>85</v>
      </c>
      <c r="C3" s="329"/>
      <c r="D3" s="329"/>
      <c r="E3" s="329"/>
      <c r="F3" s="209"/>
      <c r="G3" s="209"/>
      <c r="H3" s="209"/>
      <c r="I3" s="209"/>
    </row>
    <row r="4" spans="1:9" s="207" customFormat="1" x14ac:dyDescent="0.3">
      <c r="A4" s="208"/>
      <c r="B4" s="330" t="s">
        <v>118</v>
      </c>
      <c r="C4" s="330"/>
      <c r="D4" s="330"/>
      <c r="E4" s="330"/>
    </row>
    <row r="5" spans="1:9" s="207" customFormat="1" x14ac:dyDescent="0.3">
      <c r="A5" s="208"/>
      <c r="B5" s="330" t="s">
        <v>158</v>
      </c>
      <c r="C5" s="330"/>
      <c r="D5" s="330"/>
      <c r="E5" s="330"/>
    </row>
    <row r="6" spans="1:9" x14ac:dyDescent="0.3">
      <c r="C6" s="211" t="s">
        <v>119</v>
      </c>
      <c r="E6" s="213" t="s">
        <v>87</v>
      </c>
    </row>
    <row r="7" spans="1:9" s="214" customFormat="1" ht="17.25" thickBot="1" x14ac:dyDescent="0.35">
      <c r="A7" s="208"/>
      <c r="C7" s="215"/>
      <c r="D7" s="216" t="s">
        <v>8</v>
      </c>
      <c r="E7" s="217" t="s">
        <v>9</v>
      </c>
    </row>
    <row r="8" spans="1:9" s="222" customFormat="1" ht="18" thickBot="1" x14ac:dyDescent="0.35">
      <c r="A8" s="208"/>
      <c r="B8" s="218"/>
      <c r="C8" s="219"/>
      <c r="D8" s="220" t="s">
        <v>0</v>
      </c>
      <c r="E8" s="221" t="s">
        <v>120</v>
      </c>
    </row>
    <row r="9" spans="1:9" ht="24.75" customHeight="1" x14ac:dyDescent="0.35">
      <c r="A9" s="208">
        <v>1</v>
      </c>
      <c r="B9" s="223" t="s">
        <v>121</v>
      </c>
      <c r="C9" s="224"/>
      <c r="D9" s="225" t="s">
        <v>122</v>
      </c>
    </row>
    <row r="10" spans="1:9" s="227" customFormat="1" ht="17.25" x14ac:dyDescent="0.35">
      <c r="A10" s="208">
        <v>2</v>
      </c>
      <c r="C10" s="228" t="s">
        <v>26</v>
      </c>
      <c r="D10" s="229" t="s">
        <v>123</v>
      </c>
      <c r="E10" s="230"/>
    </row>
    <row r="11" spans="1:9" s="227" customFormat="1" ht="17.25" x14ac:dyDescent="0.35">
      <c r="A11" s="208">
        <v>3</v>
      </c>
      <c r="C11" s="228"/>
      <c r="D11" s="231" t="s">
        <v>159</v>
      </c>
      <c r="E11" s="232">
        <v>50</v>
      </c>
    </row>
    <row r="12" spans="1:9" s="227" customFormat="1" ht="17.25" x14ac:dyDescent="0.35">
      <c r="A12" s="208">
        <v>4</v>
      </c>
      <c r="C12" s="228"/>
      <c r="D12" s="231"/>
      <c r="E12" s="324"/>
    </row>
    <row r="13" spans="1:9" s="227" customFormat="1" ht="17.25" x14ac:dyDescent="0.35">
      <c r="A13" s="208">
        <v>5</v>
      </c>
      <c r="C13" s="228" t="s">
        <v>28</v>
      </c>
      <c r="D13" s="229" t="s">
        <v>31</v>
      </c>
      <c r="E13" s="232"/>
    </row>
    <row r="14" spans="1:9" s="227" customFormat="1" ht="17.25" x14ac:dyDescent="0.35">
      <c r="A14" s="208">
        <v>6</v>
      </c>
      <c r="C14" s="228"/>
      <c r="D14" s="231"/>
      <c r="E14" s="232"/>
    </row>
    <row r="15" spans="1:9" s="227" customFormat="1" ht="17.25" x14ac:dyDescent="0.35">
      <c r="A15" s="208">
        <v>7</v>
      </c>
      <c r="C15" s="228" t="s">
        <v>30</v>
      </c>
      <c r="D15" s="229" t="s">
        <v>33</v>
      </c>
      <c r="E15" s="232"/>
    </row>
    <row r="16" spans="1:9" s="227" customFormat="1" ht="17.25" x14ac:dyDescent="0.35">
      <c r="A16" s="208">
        <v>8</v>
      </c>
      <c r="C16" s="228"/>
      <c r="D16" s="231"/>
      <c r="E16" s="232"/>
    </row>
    <row r="17" spans="1:5" s="227" customFormat="1" ht="17.25" x14ac:dyDescent="0.35">
      <c r="A17" s="208">
        <v>9</v>
      </c>
      <c r="C17" s="228" t="s">
        <v>32</v>
      </c>
      <c r="D17" s="229" t="s">
        <v>65</v>
      </c>
      <c r="E17" s="232"/>
    </row>
    <row r="18" spans="1:5" s="227" customFormat="1" ht="17.25" x14ac:dyDescent="0.35">
      <c r="A18" s="208">
        <v>10</v>
      </c>
      <c r="C18" s="228"/>
      <c r="D18" s="231"/>
      <c r="E18" s="232"/>
    </row>
    <row r="19" spans="1:5" s="227" customFormat="1" ht="17.25" x14ac:dyDescent="0.35">
      <c r="A19" s="208">
        <v>11</v>
      </c>
      <c r="C19" s="228" t="s">
        <v>34</v>
      </c>
      <c r="D19" s="229" t="s">
        <v>12</v>
      </c>
      <c r="E19" s="232"/>
    </row>
    <row r="20" spans="1:5" ht="17.25" thickBot="1" x14ac:dyDescent="0.35">
      <c r="A20" s="208">
        <v>12</v>
      </c>
      <c r="D20" s="231"/>
      <c r="E20" s="233"/>
    </row>
    <row r="21" spans="1:5" s="207" customFormat="1" ht="24.95" customHeight="1" thickBot="1" x14ac:dyDescent="0.35">
      <c r="A21" s="208">
        <v>13</v>
      </c>
      <c r="B21" s="218" t="s">
        <v>121</v>
      </c>
      <c r="C21" s="234"/>
      <c r="D21" s="235" t="s">
        <v>124</v>
      </c>
      <c r="E21" s="236">
        <f>SUM(E11:E20)</f>
        <v>50</v>
      </c>
    </row>
    <row r="22" spans="1:5" ht="24.95" customHeight="1" x14ac:dyDescent="0.35">
      <c r="A22" s="208">
        <v>14</v>
      </c>
      <c r="B22" s="223" t="s">
        <v>125</v>
      </c>
      <c r="C22" s="224"/>
      <c r="D22" s="225" t="s">
        <v>126</v>
      </c>
    </row>
    <row r="23" spans="1:5" ht="17.25" x14ac:dyDescent="0.35">
      <c r="A23" s="208">
        <v>15</v>
      </c>
      <c r="C23" s="228" t="s">
        <v>26</v>
      </c>
      <c r="D23" s="229" t="s">
        <v>16</v>
      </c>
    </row>
    <row r="24" spans="1:5" ht="17.25" x14ac:dyDescent="0.3">
      <c r="A24" s="208">
        <v>16</v>
      </c>
      <c r="C24" s="237"/>
      <c r="D24" s="231"/>
    </row>
    <row r="25" spans="1:5" ht="17.25" x14ac:dyDescent="0.35">
      <c r="A25" s="208">
        <v>17</v>
      </c>
      <c r="C25" s="228" t="s">
        <v>28</v>
      </c>
      <c r="D25" s="229" t="s">
        <v>23</v>
      </c>
    </row>
    <row r="26" spans="1:5" ht="17.25" x14ac:dyDescent="0.3">
      <c r="A26" s="208">
        <v>18</v>
      </c>
      <c r="C26" s="237"/>
      <c r="D26" s="231"/>
    </row>
    <row r="27" spans="1:5" ht="17.25" x14ac:dyDescent="0.35">
      <c r="A27" s="208">
        <v>19</v>
      </c>
      <c r="C27" s="228" t="s">
        <v>30</v>
      </c>
      <c r="D27" s="229" t="s">
        <v>17</v>
      </c>
    </row>
    <row r="28" spans="1:5" ht="30.75" x14ac:dyDescent="0.35">
      <c r="A28" s="208">
        <v>20</v>
      </c>
      <c r="C28" s="228"/>
      <c r="D28" s="358" t="s">
        <v>160</v>
      </c>
      <c r="E28" s="226">
        <v>50</v>
      </c>
    </row>
    <row r="29" spans="1:5" ht="17.25" x14ac:dyDescent="0.3">
      <c r="A29" s="208">
        <v>21</v>
      </c>
      <c r="C29" s="237"/>
      <c r="D29" s="231"/>
      <c r="E29" s="246"/>
    </row>
    <row r="30" spans="1:5" ht="17.25" x14ac:dyDescent="0.35">
      <c r="A30" s="208">
        <v>22</v>
      </c>
      <c r="C30" s="228" t="s">
        <v>32</v>
      </c>
      <c r="D30" s="229" t="s">
        <v>77</v>
      </c>
    </row>
    <row r="31" spans="1:5" ht="17.25" x14ac:dyDescent="0.3">
      <c r="A31" s="208">
        <v>23</v>
      </c>
      <c r="C31" s="237"/>
      <c r="D31" s="231"/>
      <c r="E31" s="232"/>
    </row>
    <row r="32" spans="1:5" ht="17.25" x14ac:dyDescent="0.35">
      <c r="A32" s="208">
        <v>24</v>
      </c>
      <c r="C32" s="228" t="s">
        <v>34</v>
      </c>
      <c r="D32" s="229" t="s">
        <v>131</v>
      </c>
      <c r="E32" s="232"/>
    </row>
    <row r="33" spans="1:5" ht="18" thickBot="1" x14ac:dyDescent="0.35">
      <c r="A33" s="208">
        <v>25</v>
      </c>
      <c r="C33" s="237"/>
      <c r="D33" s="238"/>
      <c r="E33" s="324"/>
    </row>
    <row r="34" spans="1:5" s="207" customFormat="1" ht="24.95" customHeight="1" thickBot="1" x14ac:dyDescent="0.35">
      <c r="A34" s="208">
        <v>26</v>
      </c>
      <c r="B34" s="218"/>
      <c r="C34" s="234"/>
      <c r="D34" s="235" t="s">
        <v>127</v>
      </c>
      <c r="E34" s="236">
        <f>SUM(E22:E33)</f>
        <v>50</v>
      </c>
    </row>
    <row r="35" spans="1:5" x14ac:dyDescent="0.3">
      <c r="E35" s="226">
        <f>+E21-E34</f>
        <v>0</v>
      </c>
    </row>
    <row r="51" spans="2:5" ht="17.25" x14ac:dyDescent="0.35">
      <c r="B51" s="239"/>
      <c r="C51" s="240"/>
      <c r="D51" s="241"/>
      <c r="E51" s="242"/>
    </row>
    <row r="52" spans="2:5" ht="17.25" x14ac:dyDescent="0.35">
      <c r="B52" s="239"/>
      <c r="C52" s="240"/>
      <c r="D52" s="241"/>
      <c r="E52" s="242"/>
    </row>
    <row r="53" spans="2:5" ht="17.25" x14ac:dyDescent="0.35">
      <c r="B53" s="239"/>
      <c r="C53" s="240"/>
      <c r="D53" s="241"/>
      <c r="E53" s="242"/>
    </row>
    <row r="54" spans="2:5" ht="17.25" x14ac:dyDescent="0.35">
      <c r="B54" s="239"/>
      <c r="C54" s="240"/>
      <c r="D54" s="241"/>
      <c r="E54" s="242"/>
    </row>
    <row r="55" spans="2:5" ht="17.25" x14ac:dyDescent="0.35">
      <c r="B55" s="239"/>
      <c r="C55" s="240"/>
      <c r="D55" s="241"/>
      <c r="E55" s="242"/>
    </row>
    <row r="56" spans="2:5" x14ac:dyDescent="0.3">
      <c r="B56" s="243"/>
      <c r="C56" s="244"/>
      <c r="D56" s="245"/>
      <c r="E56" s="246"/>
    </row>
    <row r="57" spans="2:5" x14ac:dyDescent="0.3">
      <c r="C57" s="244"/>
    </row>
    <row r="58" spans="2:5" x14ac:dyDescent="0.3">
      <c r="C58" s="244"/>
    </row>
    <row r="59" spans="2:5" x14ac:dyDescent="0.3">
      <c r="C59" s="244"/>
    </row>
    <row r="60" spans="2:5" x14ac:dyDescent="0.3">
      <c r="C60" s="244"/>
    </row>
    <row r="61" spans="2:5" x14ac:dyDescent="0.3">
      <c r="C61" s="244"/>
    </row>
    <row r="62" spans="2:5" x14ac:dyDescent="0.3">
      <c r="C62" s="244"/>
    </row>
    <row r="63" spans="2:5" x14ac:dyDescent="0.3">
      <c r="C63" s="244"/>
    </row>
    <row r="74" spans="2:5" x14ac:dyDescent="0.3">
      <c r="B74" s="247"/>
      <c r="C74" s="248"/>
      <c r="D74" s="249"/>
      <c r="E74" s="246"/>
    </row>
    <row r="124" spans="2:5" x14ac:dyDescent="0.3">
      <c r="B124" s="243"/>
      <c r="C124" s="244"/>
      <c r="D124" s="245"/>
      <c r="E124" s="250"/>
    </row>
    <row r="125" spans="2:5" x14ac:dyDescent="0.3">
      <c r="B125" s="247"/>
      <c r="C125" s="248"/>
      <c r="D125" s="249"/>
      <c r="E125" s="246"/>
    </row>
    <row r="126" spans="2:5" x14ac:dyDescent="0.3">
      <c r="B126" s="243"/>
      <c r="C126" s="248"/>
      <c r="D126" s="249"/>
      <c r="E126" s="251"/>
    </row>
    <row r="127" spans="2:5" x14ac:dyDescent="0.3">
      <c r="B127" s="247"/>
      <c r="C127" s="248"/>
      <c r="D127" s="249"/>
      <c r="E127" s="246"/>
    </row>
    <row r="128" spans="2:5" x14ac:dyDescent="0.3">
      <c r="B128" s="243"/>
      <c r="C128" s="244"/>
      <c r="D128" s="245"/>
      <c r="E128" s="246"/>
    </row>
    <row r="129" spans="2:5" ht="17.25" x14ac:dyDescent="0.35">
      <c r="B129" s="239"/>
      <c r="C129" s="240"/>
      <c r="D129" s="241"/>
      <c r="E129" s="246"/>
    </row>
    <row r="130" spans="2:5" x14ac:dyDescent="0.3">
      <c r="B130" s="243"/>
      <c r="C130" s="244"/>
      <c r="D130" s="252"/>
      <c r="E130" s="246"/>
    </row>
    <row r="131" spans="2:5" ht="17.25" x14ac:dyDescent="0.35">
      <c r="B131" s="243"/>
      <c r="C131" s="253"/>
      <c r="D131" s="254"/>
      <c r="E131" s="246"/>
    </row>
    <row r="132" spans="2:5" x14ac:dyDescent="0.3">
      <c r="B132" s="243"/>
      <c r="C132" s="244"/>
      <c r="D132" s="245"/>
      <c r="E132" s="246"/>
    </row>
    <row r="177" spans="2:5" x14ac:dyDescent="0.3">
      <c r="B177" s="243"/>
      <c r="C177" s="244"/>
      <c r="D177" s="245"/>
      <c r="E177" s="250"/>
    </row>
    <row r="178" spans="2:5" x14ac:dyDescent="0.3">
      <c r="B178" s="247"/>
      <c r="C178" s="248"/>
      <c r="D178" s="249"/>
      <c r="E178" s="246"/>
    </row>
    <row r="179" spans="2:5" x14ac:dyDescent="0.3">
      <c r="B179" s="243"/>
      <c r="C179" s="248"/>
      <c r="D179" s="249"/>
      <c r="E179" s="251"/>
    </row>
    <row r="180" spans="2:5" x14ac:dyDescent="0.3">
      <c r="B180" s="247"/>
      <c r="C180" s="248"/>
      <c r="D180" s="249"/>
      <c r="E180" s="246"/>
    </row>
    <row r="181" spans="2:5" x14ac:dyDescent="0.3">
      <c r="B181" s="243"/>
      <c r="C181" s="244"/>
      <c r="D181" s="245"/>
      <c r="E181" s="246"/>
    </row>
    <row r="197" spans="1:9" s="212" customFormat="1" x14ac:dyDescent="0.3">
      <c r="A197" s="208"/>
      <c r="B197" s="210"/>
      <c r="C197" s="244"/>
      <c r="E197" s="226"/>
      <c r="F197" s="210"/>
      <c r="G197" s="210"/>
      <c r="H197" s="210"/>
      <c r="I197" s="210"/>
    </row>
    <row r="218" spans="2:5" x14ac:dyDescent="0.3">
      <c r="B218" s="243"/>
      <c r="C218" s="244"/>
      <c r="D218" s="245"/>
      <c r="E218" s="246"/>
    </row>
    <row r="219" spans="2:5" ht="17.25" x14ac:dyDescent="0.35">
      <c r="B219" s="243"/>
      <c r="C219" s="253"/>
      <c r="D219" s="254"/>
      <c r="E219" s="255"/>
    </row>
    <row r="220" spans="2:5" ht="17.25" x14ac:dyDescent="0.35">
      <c r="B220" s="243"/>
      <c r="C220" s="253"/>
      <c r="D220" s="254"/>
      <c r="E220" s="255"/>
    </row>
    <row r="221" spans="2:5" x14ac:dyDescent="0.3">
      <c r="B221" s="243"/>
      <c r="C221" s="244"/>
      <c r="D221" s="245"/>
      <c r="E221" s="246"/>
    </row>
    <row r="222" spans="2:5" ht="17.25" x14ac:dyDescent="0.35">
      <c r="B222" s="243"/>
      <c r="C222" s="253"/>
      <c r="D222" s="254"/>
      <c r="E222" s="246"/>
    </row>
    <row r="223" spans="2:5" x14ac:dyDescent="0.3">
      <c r="B223" s="243"/>
      <c r="C223" s="244"/>
      <c r="D223" s="245"/>
      <c r="E223" s="246"/>
    </row>
    <row r="224" spans="2:5" x14ac:dyDescent="0.3">
      <c r="B224" s="243"/>
      <c r="C224" s="244"/>
      <c r="D224" s="245"/>
      <c r="E224" s="246"/>
    </row>
    <row r="225" spans="2:5" x14ac:dyDescent="0.3">
      <c r="B225" s="243"/>
      <c r="C225" s="244"/>
      <c r="D225" s="245"/>
      <c r="E225" s="246"/>
    </row>
    <row r="226" spans="2:5" x14ac:dyDescent="0.3">
      <c r="B226" s="243"/>
      <c r="C226" s="244"/>
      <c r="D226" s="245"/>
      <c r="E226" s="246"/>
    </row>
    <row r="227" spans="2:5" x14ac:dyDescent="0.3">
      <c r="B227" s="243"/>
      <c r="C227" s="244"/>
      <c r="D227" s="245"/>
      <c r="E227" s="246"/>
    </row>
    <row r="228" spans="2:5" ht="17.25" x14ac:dyDescent="0.35">
      <c r="B228" s="243"/>
      <c r="C228" s="253"/>
      <c r="D228" s="254"/>
      <c r="E228" s="255"/>
    </row>
    <row r="229" spans="2:5" x14ac:dyDescent="0.3">
      <c r="B229" s="243"/>
      <c r="C229" s="244"/>
      <c r="D229" s="245"/>
      <c r="E229" s="246"/>
    </row>
    <row r="230" spans="2:5" x14ac:dyDescent="0.3">
      <c r="B230" s="243"/>
      <c r="C230" s="244"/>
      <c r="D230" s="245"/>
      <c r="E230" s="246"/>
    </row>
    <row r="231" spans="2:5" x14ac:dyDescent="0.3">
      <c r="B231" s="243"/>
      <c r="C231" s="244"/>
      <c r="D231" s="245"/>
      <c r="E231" s="250"/>
    </row>
    <row r="232" spans="2:5" x14ac:dyDescent="0.3">
      <c r="B232" s="247"/>
      <c r="C232" s="248"/>
      <c r="D232" s="249"/>
      <c r="E232" s="246"/>
    </row>
    <row r="233" spans="2:5" x14ac:dyDescent="0.3">
      <c r="B233" s="243"/>
      <c r="C233" s="248"/>
      <c r="D233" s="249"/>
      <c r="E233" s="251"/>
    </row>
    <row r="234" spans="2:5" x14ac:dyDescent="0.3">
      <c r="B234" s="247"/>
      <c r="C234" s="248"/>
      <c r="D234" s="249"/>
      <c r="E234" s="246"/>
    </row>
    <row r="235" spans="2:5" x14ac:dyDescent="0.3">
      <c r="B235" s="243"/>
      <c r="C235" s="244"/>
      <c r="D235" s="245"/>
      <c r="E235" s="246"/>
    </row>
    <row r="236" spans="2:5" ht="17.25" x14ac:dyDescent="0.35">
      <c r="B236" s="243"/>
      <c r="C236" s="253"/>
      <c r="D236" s="254"/>
      <c r="E236" s="246"/>
    </row>
    <row r="237" spans="2:5" x14ac:dyDescent="0.3">
      <c r="B237" s="243"/>
      <c r="C237" s="244"/>
      <c r="D237" s="245"/>
      <c r="E237" s="246"/>
    </row>
    <row r="238" spans="2:5" x14ac:dyDescent="0.3">
      <c r="B238" s="243"/>
      <c r="C238" s="244"/>
      <c r="D238" s="245"/>
      <c r="E238" s="246"/>
    </row>
    <row r="239" spans="2:5" x14ac:dyDescent="0.3">
      <c r="B239" s="243"/>
      <c r="C239" s="244"/>
      <c r="D239" s="245"/>
      <c r="E239" s="246"/>
    </row>
    <row r="240" spans="2:5" x14ac:dyDescent="0.3">
      <c r="B240" s="243"/>
      <c r="C240" s="244"/>
      <c r="D240" s="245"/>
      <c r="E240" s="246"/>
    </row>
    <row r="241" spans="2:5" ht="17.25" x14ac:dyDescent="0.35">
      <c r="B241" s="243"/>
      <c r="C241" s="253"/>
      <c r="D241" s="254"/>
      <c r="E241" s="255"/>
    </row>
    <row r="242" spans="2:5" x14ac:dyDescent="0.3">
      <c r="B242" s="243"/>
      <c r="C242" s="244"/>
      <c r="D242" s="245"/>
      <c r="E242" s="246"/>
    </row>
    <row r="243" spans="2:5" ht="17.25" x14ac:dyDescent="0.35">
      <c r="B243" s="243"/>
      <c r="C243" s="253"/>
      <c r="D243" s="254"/>
      <c r="E243" s="246"/>
    </row>
    <row r="244" spans="2:5" x14ac:dyDescent="0.3">
      <c r="B244" s="243"/>
      <c r="C244" s="244"/>
      <c r="D244" s="245"/>
      <c r="E244" s="246"/>
    </row>
    <row r="245" spans="2:5" x14ac:dyDescent="0.3">
      <c r="B245" s="243"/>
      <c r="C245" s="244"/>
      <c r="D245" s="245"/>
      <c r="E245" s="246"/>
    </row>
    <row r="246" spans="2:5" x14ac:dyDescent="0.3">
      <c r="B246" s="243"/>
      <c r="C246" s="244"/>
      <c r="D246" s="245"/>
      <c r="E246" s="246"/>
    </row>
    <row r="247" spans="2:5" x14ac:dyDescent="0.3">
      <c r="B247" s="243"/>
      <c r="C247" s="244"/>
      <c r="D247" s="245"/>
      <c r="E247" s="246"/>
    </row>
    <row r="248" spans="2:5" x14ac:dyDescent="0.3">
      <c r="B248" s="243"/>
      <c r="C248" s="244"/>
      <c r="D248" s="245"/>
      <c r="E248" s="246"/>
    </row>
    <row r="249" spans="2:5" x14ac:dyDescent="0.3">
      <c r="B249" s="243"/>
      <c r="C249" s="244"/>
      <c r="D249" s="245"/>
      <c r="E249" s="246"/>
    </row>
    <row r="250" spans="2:5" x14ac:dyDescent="0.3">
      <c r="B250" s="243"/>
      <c r="C250" s="244"/>
      <c r="D250" s="245"/>
      <c r="E250" s="246"/>
    </row>
    <row r="251" spans="2:5" x14ac:dyDescent="0.3">
      <c r="B251" s="243"/>
      <c r="C251" s="244"/>
      <c r="D251" s="245"/>
      <c r="E251" s="246"/>
    </row>
    <row r="252" spans="2:5" x14ac:dyDescent="0.3">
      <c r="B252" s="243"/>
      <c r="C252" s="244"/>
      <c r="D252" s="245"/>
      <c r="E252" s="246"/>
    </row>
    <row r="253" spans="2:5" x14ac:dyDescent="0.3">
      <c r="B253" s="243"/>
      <c r="C253" s="244"/>
      <c r="D253" s="245"/>
      <c r="E253" s="246"/>
    </row>
    <row r="254" spans="2:5" x14ac:dyDescent="0.3">
      <c r="B254" s="243"/>
      <c r="C254" s="244"/>
      <c r="D254" s="245"/>
      <c r="E254" s="246"/>
    </row>
    <row r="255" spans="2:5" x14ac:dyDescent="0.3">
      <c r="B255" s="243"/>
      <c r="C255" s="244"/>
      <c r="D255" s="245"/>
      <c r="E255" s="246"/>
    </row>
    <row r="256" spans="2:5" x14ac:dyDescent="0.3">
      <c r="B256" s="243"/>
      <c r="C256" s="244"/>
      <c r="D256" s="245"/>
      <c r="E256" s="246"/>
    </row>
    <row r="257" spans="2:5" x14ac:dyDescent="0.3">
      <c r="B257" s="243"/>
      <c r="C257" s="244"/>
      <c r="D257" s="245"/>
      <c r="E257" s="246"/>
    </row>
    <row r="258" spans="2:5" ht="17.25" x14ac:dyDescent="0.35">
      <c r="B258" s="243"/>
      <c r="C258" s="253"/>
      <c r="D258" s="254"/>
      <c r="E258" s="255"/>
    </row>
    <row r="259" spans="2:5" x14ac:dyDescent="0.3">
      <c r="B259" s="243"/>
      <c r="C259" s="244"/>
      <c r="D259" s="245"/>
      <c r="E259" s="246"/>
    </row>
    <row r="260" spans="2:5" ht="17.25" x14ac:dyDescent="0.35">
      <c r="B260" s="243"/>
      <c r="C260" s="253"/>
      <c r="D260" s="254"/>
      <c r="E260" s="246"/>
    </row>
    <row r="261" spans="2:5" x14ac:dyDescent="0.3">
      <c r="B261" s="243"/>
      <c r="C261" s="244"/>
      <c r="D261" s="245"/>
      <c r="E261" s="246"/>
    </row>
    <row r="262" spans="2:5" x14ac:dyDescent="0.3">
      <c r="B262" s="243"/>
      <c r="C262" s="244"/>
      <c r="D262" s="245"/>
      <c r="E262" s="246"/>
    </row>
    <row r="263" spans="2:5" x14ac:dyDescent="0.3">
      <c r="B263" s="243"/>
      <c r="C263" s="244"/>
      <c r="D263" s="245"/>
      <c r="E263" s="246"/>
    </row>
    <row r="264" spans="2:5" x14ac:dyDescent="0.3">
      <c r="B264" s="243"/>
      <c r="C264" s="244"/>
      <c r="D264" s="245"/>
      <c r="E264" s="246"/>
    </row>
    <row r="265" spans="2:5" x14ac:dyDescent="0.3">
      <c r="B265" s="243"/>
      <c r="C265" s="244"/>
      <c r="D265" s="245"/>
      <c r="E265" s="246"/>
    </row>
    <row r="266" spans="2:5" x14ac:dyDescent="0.3">
      <c r="B266" s="243"/>
      <c r="C266" s="244"/>
      <c r="D266" s="245"/>
      <c r="E266" s="246"/>
    </row>
    <row r="267" spans="2:5" x14ac:dyDescent="0.3">
      <c r="B267" s="243"/>
      <c r="C267" s="244"/>
      <c r="D267" s="245"/>
      <c r="E267" s="246"/>
    </row>
    <row r="268" spans="2:5" x14ac:dyDescent="0.3">
      <c r="B268" s="243"/>
      <c r="C268" s="244"/>
      <c r="D268" s="245"/>
      <c r="E268" s="246"/>
    </row>
    <row r="269" spans="2:5" x14ac:dyDescent="0.3">
      <c r="B269" s="243"/>
      <c r="C269" s="244"/>
      <c r="D269" s="245"/>
      <c r="E269" s="246"/>
    </row>
    <row r="270" spans="2:5" x14ac:dyDescent="0.3">
      <c r="B270" s="243"/>
      <c r="C270" s="244"/>
      <c r="D270" s="245"/>
      <c r="E270" s="246"/>
    </row>
    <row r="271" spans="2:5" x14ac:dyDescent="0.3">
      <c r="B271" s="243"/>
      <c r="C271" s="244"/>
      <c r="D271" s="245"/>
      <c r="E271" s="246"/>
    </row>
    <row r="272" spans="2:5" x14ac:dyDescent="0.3">
      <c r="B272" s="243"/>
      <c r="C272" s="244"/>
      <c r="D272" s="245"/>
      <c r="E272" s="246"/>
    </row>
    <row r="273" spans="2:5" x14ac:dyDescent="0.3">
      <c r="B273" s="243"/>
      <c r="C273" s="244"/>
      <c r="D273" s="245"/>
      <c r="E273" s="246"/>
    </row>
    <row r="274" spans="2:5" x14ac:dyDescent="0.3">
      <c r="B274" s="243"/>
      <c r="C274" s="244"/>
      <c r="D274" s="245"/>
      <c r="E274" s="246"/>
    </row>
    <row r="275" spans="2:5" x14ac:dyDescent="0.3">
      <c r="B275" s="243"/>
      <c r="C275" s="244"/>
      <c r="D275" s="245"/>
      <c r="E275" s="246"/>
    </row>
    <row r="276" spans="2:5" x14ac:dyDescent="0.3">
      <c r="B276" s="243"/>
      <c r="C276" s="244"/>
      <c r="D276" s="245"/>
      <c r="E276" s="246"/>
    </row>
    <row r="277" spans="2:5" x14ac:dyDescent="0.3">
      <c r="B277" s="243"/>
      <c r="C277" s="244"/>
      <c r="D277" s="245"/>
      <c r="E277" s="246"/>
    </row>
    <row r="278" spans="2:5" x14ac:dyDescent="0.3">
      <c r="B278" s="243"/>
      <c r="C278" s="244"/>
      <c r="D278" s="245"/>
      <c r="E278" s="246"/>
    </row>
    <row r="279" spans="2:5" x14ac:dyDescent="0.3">
      <c r="B279" s="243"/>
      <c r="C279" s="244"/>
      <c r="D279" s="245"/>
      <c r="E279" s="246"/>
    </row>
    <row r="280" spans="2:5" x14ac:dyDescent="0.3">
      <c r="B280" s="243"/>
      <c r="C280" s="244"/>
      <c r="D280" s="245"/>
      <c r="E280" s="246"/>
    </row>
    <row r="281" spans="2:5" x14ac:dyDescent="0.3">
      <c r="B281" s="243"/>
      <c r="C281" s="244"/>
      <c r="D281" s="245"/>
      <c r="E281" s="246"/>
    </row>
    <row r="282" spans="2:5" x14ac:dyDescent="0.3">
      <c r="B282" s="243"/>
      <c r="C282" s="244"/>
      <c r="D282" s="245"/>
      <c r="E282" s="246"/>
    </row>
    <row r="283" spans="2:5" x14ac:dyDescent="0.3">
      <c r="B283" s="243"/>
      <c r="C283" s="244"/>
      <c r="D283" s="245"/>
      <c r="E283" s="246"/>
    </row>
    <row r="284" spans="2:5" x14ac:dyDescent="0.3">
      <c r="B284" s="243"/>
      <c r="C284" s="244"/>
      <c r="D284" s="245"/>
      <c r="E284" s="246"/>
    </row>
    <row r="285" spans="2:5" x14ac:dyDescent="0.3">
      <c r="B285" s="243"/>
      <c r="C285" s="244"/>
      <c r="D285" s="245"/>
      <c r="E285" s="246"/>
    </row>
    <row r="286" spans="2:5" x14ac:dyDescent="0.3">
      <c r="B286" s="243"/>
      <c r="C286" s="244"/>
      <c r="D286" s="245"/>
      <c r="E286" s="246"/>
    </row>
    <row r="287" spans="2:5" x14ac:dyDescent="0.3">
      <c r="B287" s="243"/>
      <c r="C287" s="244"/>
      <c r="D287" s="245"/>
      <c r="E287" s="246"/>
    </row>
    <row r="288" spans="2:5" x14ac:dyDescent="0.3">
      <c r="B288" s="243"/>
      <c r="C288" s="244"/>
      <c r="D288" s="245"/>
      <c r="E288" s="246"/>
    </row>
    <row r="289" spans="2:5" x14ac:dyDescent="0.3">
      <c r="B289" s="243"/>
      <c r="C289" s="244"/>
      <c r="D289" s="245"/>
      <c r="E289" s="246"/>
    </row>
    <row r="290" spans="2:5" x14ac:dyDescent="0.3">
      <c r="B290" s="243"/>
      <c r="C290" s="244"/>
      <c r="D290" s="245"/>
      <c r="E290" s="256"/>
    </row>
    <row r="291" spans="2:5" ht="17.25" x14ac:dyDescent="0.35">
      <c r="B291" s="243"/>
      <c r="C291" s="253"/>
      <c r="D291" s="254"/>
      <c r="E291" s="255"/>
    </row>
    <row r="292" spans="2:5" x14ac:dyDescent="0.3">
      <c r="B292" s="243"/>
      <c r="C292" s="244"/>
      <c r="D292" s="245"/>
      <c r="E292" s="246"/>
    </row>
    <row r="293" spans="2:5" ht="17.25" x14ac:dyDescent="0.35">
      <c r="B293" s="243"/>
      <c r="C293" s="253"/>
      <c r="D293" s="254"/>
      <c r="E293" s="246"/>
    </row>
    <row r="294" spans="2:5" x14ac:dyDescent="0.3">
      <c r="B294" s="243"/>
      <c r="C294" s="244"/>
      <c r="D294" s="252"/>
      <c r="E294" s="246"/>
    </row>
    <row r="295" spans="2:5" x14ac:dyDescent="0.3">
      <c r="B295" s="243"/>
      <c r="C295" s="244"/>
      <c r="D295" s="245"/>
      <c r="E295" s="246"/>
    </row>
    <row r="296" spans="2:5" x14ac:dyDescent="0.3">
      <c r="B296" s="243"/>
      <c r="C296" s="244"/>
      <c r="D296" s="245"/>
      <c r="E296" s="246"/>
    </row>
    <row r="297" spans="2:5" x14ac:dyDescent="0.3">
      <c r="B297" s="243"/>
      <c r="C297" s="244"/>
      <c r="D297" s="245"/>
      <c r="E297" s="246"/>
    </row>
    <row r="298" spans="2:5" x14ac:dyDescent="0.3">
      <c r="B298" s="243"/>
      <c r="C298" s="244"/>
      <c r="D298" s="245"/>
      <c r="E298" s="246"/>
    </row>
    <row r="299" spans="2:5" x14ac:dyDescent="0.3">
      <c r="B299" s="243"/>
      <c r="C299" s="244"/>
      <c r="D299" s="245"/>
      <c r="E299" s="246"/>
    </row>
    <row r="300" spans="2:5" x14ac:dyDescent="0.3">
      <c r="B300" s="243"/>
      <c r="C300" s="244"/>
      <c r="D300" s="245"/>
      <c r="E300" s="246"/>
    </row>
    <row r="301" spans="2:5" x14ac:dyDescent="0.3">
      <c r="B301" s="243"/>
      <c r="C301" s="244"/>
      <c r="D301" s="245"/>
      <c r="E301" s="246"/>
    </row>
    <row r="302" spans="2:5" x14ac:dyDescent="0.3">
      <c r="B302" s="243"/>
      <c r="C302" s="244"/>
      <c r="D302" s="245"/>
      <c r="E302" s="246"/>
    </row>
    <row r="303" spans="2:5" x14ac:dyDescent="0.3">
      <c r="B303" s="243"/>
      <c r="C303" s="244"/>
      <c r="D303" s="245"/>
      <c r="E303" s="246"/>
    </row>
    <row r="304" spans="2:5" x14ac:dyDescent="0.3">
      <c r="B304" s="243"/>
      <c r="C304" s="244"/>
      <c r="D304" s="245"/>
      <c r="E304" s="246"/>
    </row>
    <row r="305" spans="2:5" x14ac:dyDescent="0.3">
      <c r="B305" s="243"/>
      <c r="C305" s="244"/>
      <c r="D305" s="245"/>
      <c r="E305" s="246"/>
    </row>
    <row r="306" spans="2:5" x14ac:dyDescent="0.3">
      <c r="B306" s="243"/>
      <c r="C306" s="244"/>
      <c r="D306" s="245"/>
      <c r="E306" s="246"/>
    </row>
    <row r="307" spans="2:5" x14ac:dyDescent="0.3">
      <c r="B307" s="243"/>
      <c r="C307" s="244"/>
      <c r="D307" s="245"/>
      <c r="E307" s="246"/>
    </row>
    <row r="308" spans="2:5" x14ac:dyDescent="0.3">
      <c r="B308" s="243"/>
      <c r="C308" s="244"/>
      <c r="D308" s="245"/>
      <c r="E308" s="246"/>
    </row>
    <row r="309" spans="2:5" ht="17.25" x14ac:dyDescent="0.35">
      <c r="B309" s="243"/>
      <c r="C309" s="253"/>
      <c r="D309" s="254"/>
      <c r="E309" s="255"/>
    </row>
    <row r="310" spans="2:5" x14ac:dyDescent="0.3">
      <c r="B310" s="243"/>
      <c r="C310" s="244"/>
      <c r="D310" s="252"/>
      <c r="E310" s="246"/>
    </row>
    <row r="316" spans="2:5" x14ac:dyDescent="0.3">
      <c r="D316" s="257"/>
    </row>
    <row r="324" spans="2:5" x14ac:dyDescent="0.3">
      <c r="E324" s="258"/>
    </row>
    <row r="330" spans="2:5" x14ac:dyDescent="0.3">
      <c r="B330" s="243"/>
      <c r="C330" s="244"/>
      <c r="D330" s="245"/>
      <c r="E330" s="250"/>
    </row>
    <row r="331" spans="2:5" x14ac:dyDescent="0.3">
      <c r="B331" s="247"/>
      <c r="C331" s="248"/>
      <c r="D331" s="249"/>
      <c r="E331" s="246"/>
    </row>
    <row r="332" spans="2:5" x14ac:dyDescent="0.3">
      <c r="B332" s="243"/>
      <c r="C332" s="248"/>
      <c r="D332" s="249"/>
      <c r="E332" s="251"/>
    </row>
    <row r="333" spans="2:5" x14ac:dyDescent="0.3">
      <c r="B333" s="247"/>
      <c r="C333" s="248"/>
      <c r="D333" s="249"/>
      <c r="E333" s="246"/>
    </row>
    <row r="334" spans="2:5" x14ac:dyDescent="0.3">
      <c r="B334" s="243"/>
      <c r="C334" s="244"/>
      <c r="D334" s="245"/>
      <c r="E334" s="246"/>
    </row>
    <row r="335" spans="2:5" x14ac:dyDescent="0.3">
      <c r="D335" s="257"/>
    </row>
    <row r="344" spans="2:5" x14ac:dyDescent="0.3">
      <c r="E344" s="258"/>
    </row>
    <row r="348" spans="2:5" ht="17.25" x14ac:dyDescent="0.35">
      <c r="B348" s="243"/>
      <c r="C348" s="244"/>
      <c r="D348" s="254"/>
      <c r="E348" s="255"/>
    </row>
    <row r="349" spans="2:5" ht="17.25" x14ac:dyDescent="0.35">
      <c r="B349" s="243"/>
      <c r="C349" s="244"/>
      <c r="D349" s="254"/>
      <c r="E349" s="255"/>
    </row>
    <row r="350" spans="2:5" x14ac:dyDescent="0.3">
      <c r="B350" s="243"/>
      <c r="C350" s="244"/>
      <c r="D350" s="245"/>
      <c r="E350" s="246"/>
    </row>
    <row r="367" spans="4:5" ht="17.25" x14ac:dyDescent="0.35">
      <c r="D367" s="259"/>
      <c r="E367" s="260"/>
    </row>
    <row r="369" spans="2:5" x14ac:dyDescent="0.3">
      <c r="D369" s="252"/>
      <c r="E369" s="246"/>
    </row>
    <row r="370" spans="2:5" x14ac:dyDescent="0.3">
      <c r="D370" s="245"/>
      <c r="E370" s="246"/>
    </row>
    <row r="371" spans="2:5" x14ac:dyDescent="0.3">
      <c r="D371" s="245"/>
      <c r="E371" s="246"/>
    </row>
    <row r="372" spans="2:5" x14ac:dyDescent="0.3">
      <c r="D372" s="245"/>
      <c r="E372" s="246"/>
    </row>
    <row r="373" spans="2:5" x14ac:dyDescent="0.3">
      <c r="D373" s="245"/>
      <c r="E373" s="246"/>
    </row>
    <row r="374" spans="2:5" x14ac:dyDescent="0.3">
      <c r="D374" s="245"/>
      <c r="E374" s="246"/>
    </row>
    <row r="375" spans="2:5" x14ac:dyDescent="0.3">
      <c r="D375" s="245"/>
      <c r="E375" s="246"/>
    </row>
    <row r="376" spans="2:5" x14ac:dyDescent="0.3">
      <c r="D376" s="245"/>
      <c r="E376" s="246"/>
    </row>
    <row r="377" spans="2:5" x14ac:dyDescent="0.3">
      <c r="D377" s="245"/>
      <c r="E377" s="246"/>
    </row>
    <row r="378" spans="2:5" x14ac:dyDescent="0.3">
      <c r="D378" s="245"/>
      <c r="E378" s="246"/>
    </row>
    <row r="379" spans="2:5" x14ac:dyDescent="0.3">
      <c r="D379" s="245"/>
      <c r="E379" s="246"/>
    </row>
    <row r="380" spans="2:5" x14ac:dyDescent="0.3">
      <c r="D380" s="245"/>
      <c r="E380" s="256"/>
    </row>
    <row r="381" spans="2:5" x14ac:dyDescent="0.3">
      <c r="D381" s="245"/>
      <c r="E381" s="246"/>
    </row>
    <row r="382" spans="2:5" x14ac:dyDescent="0.3">
      <c r="D382" s="245"/>
      <c r="E382" s="246"/>
    </row>
    <row r="383" spans="2:5" x14ac:dyDescent="0.3">
      <c r="B383" s="243"/>
      <c r="C383" s="244"/>
      <c r="D383" s="245"/>
      <c r="E383" s="250"/>
    </row>
    <row r="384" spans="2:5" x14ac:dyDescent="0.3">
      <c r="B384" s="247"/>
      <c r="C384" s="248"/>
      <c r="D384" s="249"/>
      <c r="E384" s="246"/>
    </row>
    <row r="385" spans="1:9" x14ac:dyDescent="0.3">
      <c r="B385" s="243"/>
      <c r="C385" s="248"/>
      <c r="D385" s="249"/>
      <c r="E385" s="251"/>
    </row>
    <row r="386" spans="1:9" x14ac:dyDescent="0.3">
      <c r="B386" s="247"/>
      <c r="C386" s="248"/>
      <c r="D386" s="249"/>
      <c r="E386" s="246"/>
    </row>
    <row r="387" spans="1:9" x14ac:dyDescent="0.3">
      <c r="B387" s="243"/>
      <c r="C387" s="244"/>
      <c r="D387" s="245"/>
      <c r="E387" s="246"/>
    </row>
    <row r="388" spans="1:9" s="226" customFormat="1" ht="17.25" x14ac:dyDescent="0.35">
      <c r="A388" s="208"/>
      <c r="B388" s="210"/>
      <c r="C388" s="211"/>
      <c r="D388" s="259"/>
      <c r="F388" s="210"/>
      <c r="G388" s="210"/>
      <c r="H388" s="210"/>
      <c r="I388" s="210"/>
    </row>
    <row r="390" spans="1:9" s="226" customFormat="1" x14ac:dyDescent="0.3">
      <c r="A390" s="208"/>
      <c r="B390" s="210"/>
      <c r="C390" s="211"/>
      <c r="D390" s="257"/>
      <c r="F390" s="210"/>
      <c r="G390" s="210"/>
      <c r="H390" s="210"/>
      <c r="I390" s="210"/>
    </row>
    <row r="437" spans="2:5" x14ac:dyDescent="0.3">
      <c r="B437" s="243"/>
      <c r="C437" s="244"/>
      <c r="D437" s="245"/>
      <c r="E437" s="250"/>
    </row>
    <row r="438" spans="2:5" x14ac:dyDescent="0.3">
      <c r="B438" s="247"/>
      <c r="C438" s="248"/>
      <c r="D438" s="249"/>
      <c r="E438" s="246"/>
    </row>
    <row r="439" spans="2:5" x14ac:dyDescent="0.3">
      <c r="B439" s="243"/>
      <c r="C439" s="248"/>
      <c r="D439" s="249"/>
      <c r="E439" s="251"/>
    </row>
    <row r="440" spans="2:5" x14ac:dyDescent="0.3">
      <c r="B440" s="247"/>
      <c r="C440" s="248"/>
      <c r="D440" s="249"/>
      <c r="E440" s="246"/>
    </row>
    <row r="441" spans="2:5" x14ac:dyDescent="0.3">
      <c r="B441" s="243"/>
      <c r="C441" s="244"/>
      <c r="D441" s="245"/>
      <c r="E441" s="246"/>
    </row>
    <row r="442" spans="2:5" x14ac:dyDescent="0.3">
      <c r="B442" s="243"/>
      <c r="C442" s="244"/>
      <c r="D442" s="245"/>
      <c r="E442" s="256"/>
    </row>
    <row r="443" spans="2:5" x14ac:dyDescent="0.3">
      <c r="D443" s="245"/>
      <c r="E443" s="246"/>
    </row>
    <row r="444" spans="2:5" x14ac:dyDescent="0.3">
      <c r="D444" s="245"/>
      <c r="E444" s="246"/>
    </row>
    <row r="445" spans="2:5" x14ac:dyDescent="0.3">
      <c r="D445" s="245"/>
      <c r="E445" s="246"/>
    </row>
    <row r="446" spans="2:5" x14ac:dyDescent="0.3">
      <c r="D446" s="245"/>
      <c r="E446" s="246"/>
    </row>
    <row r="447" spans="2:5" ht="17.25" x14ac:dyDescent="0.35">
      <c r="D447" s="254"/>
      <c r="E447" s="255"/>
    </row>
    <row r="448" spans="2:5" x14ac:dyDescent="0.3">
      <c r="D448" s="245"/>
      <c r="E448" s="246"/>
    </row>
    <row r="449" spans="4:5" x14ac:dyDescent="0.3">
      <c r="D449" s="245"/>
      <c r="E449" s="246"/>
    </row>
    <row r="450" spans="4:5" x14ac:dyDescent="0.3">
      <c r="D450" s="252"/>
      <c r="E450" s="246"/>
    </row>
    <row r="451" spans="4:5" x14ac:dyDescent="0.3">
      <c r="D451" s="245"/>
      <c r="E451" s="246"/>
    </row>
    <row r="452" spans="4:5" x14ac:dyDescent="0.3">
      <c r="D452" s="245"/>
      <c r="E452" s="246"/>
    </row>
    <row r="453" spans="4:5" x14ac:dyDescent="0.3">
      <c r="D453" s="245"/>
      <c r="E453" s="246"/>
    </row>
    <row r="454" spans="4:5" x14ac:dyDescent="0.3">
      <c r="D454" s="245"/>
      <c r="E454" s="246"/>
    </row>
    <row r="455" spans="4:5" x14ac:dyDescent="0.3">
      <c r="D455" s="245"/>
      <c r="E455" s="246"/>
    </row>
    <row r="456" spans="4:5" x14ac:dyDescent="0.3">
      <c r="D456" s="245"/>
      <c r="E456" s="246"/>
    </row>
    <row r="457" spans="4:5" x14ac:dyDescent="0.3">
      <c r="D457" s="245"/>
      <c r="E457" s="246"/>
    </row>
    <row r="458" spans="4:5" x14ac:dyDescent="0.3">
      <c r="D458" s="252"/>
      <c r="E458" s="246"/>
    </row>
    <row r="474" spans="1:5" x14ac:dyDescent="0.3">
      <c r="D474" s="245"/>
      <c r="E474" s="246"/>
    </row>
    <row r="477" spans="1:5" s="223" customFormat="1" ht="17.25" x14ac:dyDescent="0.35">
      <c r="A477" s="208"/>
      <c r="C477" s="224"/>
      <c r="D477" s="225"/>
      <c r="E477" s="261"/>
    </row>
  </sheetData>
  <mergeCells count="5">
    <mergeCell ref="B1:D1"/>
    <mergeCell ref="B2:E2"/>
    <mergeCell ref="B3:E3"/>
    <mergeCell ref="B4:E4"/>
    <mergeCell ref="B5:E5"/>
  </mergeCells>
  <printOptions horizontalCentered="1"/>
  <pageMargins left="0.78740157480314965" right="0.78740157480314965" top="0.59055118110236227" bottom="0.59055118110236227" header="0.51181102362204722" footer="0.11811023622047245"/>
  <pageSetup paperSize="9" scale="80" orientation="portrait" r:id="rId1"/>
  <headerFooter alignWithMargins="0">
    <oddFooter>&amp;R&amp;P</oddFooter>
  </headerFooter>
  <rowBreaks count="1" manualBreakCount="1"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pageSetUpPr fitToPage="1"/>
  </sheetPr>
  <dimension ref="A1:K62"/>
  <sheetViews>
    <sheetView view="pageBreakPreview" zoomScaleNormal="100" zoomScaleSheetLayoutView="100" workbookViewId="0">
      <selection activeCell="K28" sqref="K28"/>
    </sheetView>
  </sheetViews>
  <sheetFormatPr defaultColWidth="9.140625" defaultRowHeight="15" x14ac:dyDescent="0.3"/>
  <cols>
    <col min="1" max="1" width="3" style="11" bestFit="1" customWidth="1"/>
    <col min="2" max="3" width="5.7109375" style="5" customWidth="1"/>
    <col min="4" max="4" width="60.7109375" style="1" customWidth="1"/>
    <col min="5" max="7" width="11.7109375" style="143" customWidth="1"/>
    <col min="8" max="11" width="13.7109375" style="144" customWidth="1"/>
    <col min="12" max="16384" width="9.140625" style="1"/>
  </cols>
  <sheetData>
    <row r="1" spans="1:11" x14ac:dyDescent="0.3">
      <c r="B1" s="332" t="s">
        <v>144</v>
      </c>
      <c r="C1" s="332"/>
      <c r="D1" s="332"/>
      <c r="E1" s="126"/>
      <c r="F1" s="126"/>
      <c r="G1" s="126"/>
      <c r="H1" s="127"/>
      <c r="I1" s="127"/>
      <c r="J1" s="127"/>
      <c r="K1" s="127"/>
    </row>
    <row r="2" spans="1:11" x14ac:dyDescent="0.3">
      <c r="B2" s="331" t="s">
        <v>85</v>
      </c>
      <c r="C2" s="331"/>
      <c r="D2" s="331"/>
      <c r="E2" s="331"/>
      <c r="F2" s="331"/>
      <c r="G2" s="331"/>
      <c r="H2" s="331"/>
      <c r="I2" s="331"/>
      <c r="J2" s="331"/>
      <c r="K2" s="331"/>
    </row>
    <row r="3" spans="1:11" x14ac:dyDescent="0.3">
      <c r="B3" s="331" t="s">
        <v>161</v>
      </c>
      <c r="C3" s="331"/>
      <c r="D3" s="331"/>
      <c r="E3" s="331"/>
      <c r="F3" s="331"/>
      <c r="G3" s="331"/>
      <c r="H3" s="331"/>
      <c r="I3" s="331"/>
      <c r="J3" s="331"/>
      <c r="K3" s="331"/>
    </row>
    <row r="4" spans="1:11" ht="30" x14ac:dyDescent="0.3">
      <c r="C4" s="13"/>
      <c r="D4" s="13"/>
      <c r="E4" s="128"/>
      <c r="F4" s="128"/>
      <c r="G4" s="128"/>
      <c r="H4" s="128"/>
      <c r="I4" s="128"/>
      <c r="J4" s="128"/>
      <c r="K4" s="128" t="s">
        <v>87</v>
      </c>
    </row>
    <row r="5" spans="1:11" s="5" customFormat="1" ht="15.75" thickBot="1" x14ac:dyDescent="0.35">
      <c r="A5" s="11"/>
      <c r="B5" s="5" t="s">
        <v>8</v>
      </c>
      <c r="C5" s="5" t="s">
        <v>9</v>
      </c>
      <c r="D5" s="5" t="s">
        <v>22</v>
      </c>
      <c r="E5" s="128" t="s">
        <v>88</v>
      </c>
      <c r="F5" s="128" t="s">
        <v>89</v>
      </c>
      <c r="G5" s="128" t="s">
        <v>10</v>
      </c>
      <c r="H5" s="128" t="s">
        <v>90</v>
      </c>
      <c r="I5" s="128" t="s">
        <v>128</v>
      </c>
      <c r="J5" s="128" t="s">
        <v>129</v>
      </c>
      <c r="K5" s="128" t="s">
        <v>143</v>
      </c>
    </row>
    <row r="6" spans="1:11" s="9" customFormat="1" ht="60.75" thickBot="1" x14ac:dyDescent="0.25">
      <c r="A6" s="14"/>
      <c r="B6" s="35" t="s">
        <v>1</v>
      </c>
      <c r="C6" s="4" t="s">
        <v>2</v>
      </c>
      <c r="D6" s="8" t="s">
        <v>0</v>
      </c>
      <c r="E6" s="129" t="s">
        <v>133</v>
      </c>
      <c r="F6" s="129" t="s">
        <v>134</v>
      </c>
      <c r="G6" s="129" t="s">
        <v>145</v>
      </c>
      <c r="H6" s="264" t="s">
        <v>146</v>
      </c>
      <c r="I6" s="262" t="s">
        <v>147</v>
      </c>
      <c r="J6" s="262" t="s">
        <v>130</v>
      </c>
      <c r="K6" s="130" t="s">
        <v>162</v>
      </c>
    </row>
    <row r="7" spans="1:11" s="16" customFormat="1" ht="21.75" customHeight="1" x14ac:dyDescent="0.3">
      <c r="A7" s="11">
        <v>1</v>
      </c>
      <c r="B7" s="115">
        <v>1</v>
      </c>
      <c r="C7" s="25"/>
      <c r="D7" s="28" t="s">
        <v>64</v>
      </c>
      <c r="E7" s="131">
        <f t="shared" ref="E7:F7" si="0">SUM(E8:E15)</f>
        <v>3232</v>
      </c>
      <c r="F7" s="131">
        <f t="shared" si="0"/>
        <v>1170</v>
      </c>
      <c r="G7" s="131">
        <f t="shared" ref="G7:K7" si="1">SUM(G8:G15)</f>
        <v>3363</v>
      </c>
      <c r="H7" s="265">
        <f t="shared" si="1"/>
        <v>1073</v>
      </c>
      <c r="I7" s="131">
        <f t="shared" ref="I7" si="2">SUM(I8:I15)</f>
        <v>2607</v>
      </c>
      <c r="J7" s="131">
        <f t="shared" si="1"/>
        <v>50</v>
      </c>
      <c r="K7" s="132">
        <f t="shared" si="1"/>
        <v>2657</v>
      </c>
    </row>
    <row r="8" spans="1:11" ht="15" customHeight="1" x14ac:dyDescent="0.3">
      <c r="A8" s="11">
        <v>2</v>
      </c>
      <c r="B8" s="37"/>
      <c r="C8" s="3">
        <v>1</v>
      </c>
      <c r="D8" s="2" t="s">
        <v>59</v>
      </c>
      <c r="E8" s="133"/>
      <c r="F8" s="133"/>
      <c r="G8" s="133"/>
      <c r="H8" s="266"/>
      <c r="I8" s="263"/>
      <c r="J8" s="263"/>
      <c r="K8" s="134"/>
    </row>
    <row r="9" spans="1:11" ht="15" customHeight="1" x14ac:dyDescent="0.3">
      <c r="A9" s="11">
        <v>3</v>
      </c>
      <c r="B9" s="37"/>
      <c r="C9" s="3"/>
      <c r="D9" s="117" t="s">
        <v>92</v>
      </c>
      <c r="E9" s="133">
        <v>1982</v>
      </c>
      <c r="F9" s="133">
        <v>520</v>
      </c>
      <c r="G9" s="133">
        <v>2113</v>
      </c>
      <c r="H9" s="277">
        <v>520</v>
      </c>
      <c r="I9" s="133">
        <v>2054</v>
      </c>
      <c r="J9" s="133"/>
      <c r="K9" s="134">
        <f>SUM(I9:J9)</f>
        <v>2054</v>
      </c>
    </row>
    <row r="10" spans="1:11" ht="15" customHeight="1" x14ac:dyDescent="0.3">
      <c r="A10" s="11">
        <v>4</v>
      </c>
      <c r="B10" s="37"/>
      <c r="C10" s="3"/>
      <c r="D10" s="117" t="s">
        <v>132</v>
      </c>
      <c r="E10" s="133">
        <v>300</v>
      </c>
      <c r="F10" s="133"/>
      <c r="G10" s="133">
        <v>600</v>
      </c>
      <c r="H10" s="277"/>
      <c r="I10" s="133"/>
      <c r="J10" s="133"/>
      <c r="K10" s="134">
        <f t="shared" ref="K10:K12" si="3">SUM(I10:J10)</f>
        <v>0</v>
      </c>
    </row>
    <row r="11" spans="1:11" ht="15" customHeight="1" x14ac:dyDescent="0.3">
      <c r="A11" s="11">
        <v>5</v>
      </c>
      <c r="B11" s="37"/>
      <c r="C11" s="3"/>
      <c r="D11" s="117" t="s">
        <v>75</v>
      </c>
      <c r="E11" s="133">
        <v>650</v>
      </c>
      <c r="F11" s="133">
        <v>650</v>
      </c>
      <c r="G11" s="133">
        <v>650</v>
      </c>
      <c r="H11" s="277">
        <v>553</v>
      </c>
      <c r="I11" s="133">
        <v>553</v>
      </c>
      <c r="J11" s="133"/>
      <c r="K11" s="134">
        <f t="shared" si="3"/>
        <v>553</v>
      </c>
    </row>
    <row r="12" spans="1:11" ht="15" customHeight="1" x14ac:dyDescent="0.3">
      <c r="A12" s="11">
        <v>6</v>
      </c>
      <c r="B12" s="37"/>
      <c r="C12" s="3"/>
      <c r="D12" s="117" t="s">
        <v>91</v>
      </c>
      <c r="E12" s="133">
        <v>300</v>
      </c>
      <c r="F12" s="133"/>
      <c r="G12" s="133"/>
      <c r="H12" s="277"/>
      <c r="I12" s="133"/>
      <c r="J12" s="133">
        <v>50</v>
      </c>
      <c r="K12" s="134">
        <f t="shared" si="3"/>
        <v>50</v>
      </c>
    </row>
    <row r="13" spans="1:11" ht="15" customHeight="1" x14ac:dyDescent="0.3">
      <c r="A13" s="11">
        <v>7</v>
      </c>
      <c r="B13" s="37"/>
      <c r="C13" s="3">
        <v>2</v>
      </c>
      <c r="D13" s="2" t="s">
        <v>11</v>
      </c>
      <c r="E13" s="133"/>
      <c r="F13" s="133"/>
      <c r="G13" s="133"/>
      <c r="H13" s="277"/>
      <c r="I13" s="133"/>
      <c r="J13" s="133"/>
      <c r="K13" s="134"/>
    </row>
    <row r="14" spans="1:11" ht="15" customHeight="1" x14ac:dyDescent="0.3">
      <c r="A14" s="11">
        <v>8</v>
      </c>
      <c r="B14" s="37"/>
      <c r="C14" s="3">
        <v>3</v>
      </c>
      <c r="D14" s="2" t="s">
        <v>31</v>
      </c>
      <c r="E14" s="133"/>
      <c r="F14" s="133"/>
      <c r="G14" s="133"/>
      <c r="H14" s="277"/>
      <c r="I14" s="133"/>
      <c r="J14" s="133"/>
      <c r="K14" s="134"/>
    </row>
    <row r="15" spans="1:11" ht="15" customHeight="1" x14ac:dyDescent="0.3">
      <c r="A15" s="11">
        <v>9</v>
      </c>
      <c r="B15" s="37"/>
      <c r="C15" s="3">
        <v>4</v>
      </c>
      <c r="D15" s="2" t="s">
        <v>33</v>
      </c>
      <c r="E15" s="133"/>
      <c r="F15" s="133"/>
      <c r="G15" s="133"/>
      <c r="H15" s="277"/>
      <c r="I15" s="133"/>
      <c r="J15" s="133"/>
      <c r="K15" s="134"/>
    </row>
    <row r="16" spans="1:11" s="16" customFormat="1" ht="21.75" customHeight="1" x14ac:dyDescent="0.3">
      <c r="A16" s="11">
        <v>10</v>
      </c>
      <c r="B16" s="116">
        <v>2</v>
      </c>
      <c r="C16" s="27"/>
      <c r="D16" s="28" t="s">
        <v>65</v>
      </c>
      <c r="E16" s="135">
        <f t="shared" ref="E16:F16" si="4">SUM(E17:E19)</f>
        <v>0</v>
      </c>
      <c r="F16" s="135">
        <f t="shared" si="4"/>
        <v>0</v>
      </c>
      <c r="G16" s="135">
        <f t="shared" ref="G16:K16" si="5">SUM(G17:G19)</f>
        <v>0</v>
      </c>
      <c r="H16" s="267">
        <f t="shared" si="5"/>
        <v>0</v>
      </c>
      <c r="I16" s="135">
        <f t="shared" ref="I16" si="6">SUM(I17:I19)</f>
        <v>0</v>
      </c>
      <c r="J16" s="135">
        <f t="shared" si="5"/>
        <v>0</v>
      </c>
      <c r="K16" s="136">
        <f t="shared" si="5"/>
        <v>0</v>
      </c>
    </row>
    <row r="17" spans="1:11" ht="15" customHeight="1" x14ac:dyDescent="0.3">
      <c r="A17" s="11">
        <v>11</v>
      </c>
      <c r="B17" s="37"/>
      <c r="C17" s="3">
        <v>5</v>
      </c>
      <c r="D17" s="2" t="s">
        <v>60</v>
      </c>
      <c r="E17" s="133"/>
      <c r="F17" s="133"/>
      <c r="G17" s="133"/>
      <c r="H17" s="266"/>
      <c r="I17" s="263"/>
      <c r="J17" s="263"/>
      <c r="K17" s="134"/>
    </row>
    <row r="18" spans="1:11" ht="15" customHeight="1" x14ac:dyDescent="0.3">
      <c r="A18" s="11">
        <v>12</v>
      </c>
      <c r="B18" s="37"/>
      <c r="C18" s="3">
        <v>6</v>
      </c>
      <c r="D18" s="2" t="s">
        <v>7</v>
      </c>
      <c r="E18" s="133"/>
      <c r="F18" s="133"/>
      <c r="G18" s="133"/>
      <c r="H18" s="266"/>
      <c r="I18" s="263"/>
      <c r="J18" s="263"/>
      <c r="K18" s="134"/>
    </row>
    <row r="19" spans="1:11" ht="15" customHeight="1" x14ac:dyDescent="0.3">
      <c r="A19" s="11">
        <v>13</v>
      </c>
      <c r="B19" s="37"/>
      <c r="C19" s="3">
        <v>7</v>
      </c>
      <c r="D19" s="2" t="s">
        <v>43</v>
      </c>
      <c r="E19" s="133"/>
      <c r="F19" s="133"/>
      <c r="G19" s="133"/>
      <c r="H19" s="266"/>
      <c r="I19" s="263"/>
      <c r="J19" s="263"/>
      <c r="K19" s="134"/>
    </row>
    <row r="20" spans="1:11" s="22" customFormat="1" ht="21.75" customHeight="1" x14ac:dyDescent="0.3">
      <c r="A20" s="11">
        <v>14</v>
      </c>
      <c r="B20" s="39"/>
      <c r="C20" s="32"/>
      <c r="D20" s="33" t="s">
        <v>3</v>
      </c>
      <c r="E20" s="137">
        <f t="shared" ref="E20:F20" si="7">SUM(E7,E16,)</f>
        <v>3232</v>
      </c>
      <c r="F20" s="137">
        <f t="shared" si="7"/>
        <v>1170</v>
      </c>
      <c r="G20" s="137">
        <f t="shared" ref="G20:K20" si="8">SUM(G7,G16,)</f>
        <v>3363</v>
      </c>
      <c r="H20" s="268">
        <f t="shared" si="8"/>
        <v>1073</v>
      </c>
      <c r="I20" s="137">
        <f t="shared" ref="I20" si="9">SUM(I7,I16,)</f>
        <v>2607</v>
      </c>
      <c r="J20" s="137">
        <f t="shared" si="8"/>
        <v>50</v>
      </c>
      <c r="K20" s="138">
        <f t="shared" si="8"/>
        <v>2657</v>
      </c>
    </row>
    <row r="21" spans="1:11" s="29" customFormat="1" ht="21.75" customHeight="1" x14ac:dyDescent="0.3">
      <c r="A21" s="11">
        <v>15</v>
      </c>
      <c r="B21" s="38"/>
      <c r="C21" s="27">
        <v>8</v>
      </c>
      <c r="D21" s="30" t="s">
        <v>12</v>
      </c>
      <c r="E21" s="135">
        <f t="shared" ref="E21:F21" si="10">SUM(E22:E24)</f>
        <v>76</v>
      </c>
      <c r="F21" s="135">
        <f t="shared" si="10"/>
        <v>0</v>
      </c>
      <c r="G21" s="135">
        <f t="shared" ref="G21:K21" si="11">SUM(G22:G24)</f>
        <v>387</v>
      </c>
      <c r="H21" s="267">
        <f t="shared" si="11"/>
        <v>0</v>
      </c>
      <c r="I21" s="135">
        <f t="shared" ref="I21" si="12">SUM(I22:I24)</f>
        <v>710</v>
      </c>
      <c r="J21" s="135">
        <f t="shared" si="11"/>
        <v>0</v>
      </c>
      <c r="K21" s="136">
        <f t="shared" si="11"/>
        <v>710</v>
      </c>
    </row>
    <row r="22" spans="1:11" s="12" customFormat="1" ht="15" customHeight="1" x14ac:dyDescent="0.3">
      <c r="A22" s="11">
        <v>16</v>
      </c>
      <c r="B22" s="37">
        <v>1</v>
      </c>
      <c r="C22" s="3"/>
      <c r="D22" s="23" t="s">
        <v>15</v>
      </c>
      <c r="E22" s="133"/>
      <c r="F22" s="133"/>
      <c r="G22" s="133"/>
      <c r="H22" s="266"/>
      <c r="I22" s="263"/>
      <c r="J22" s="263"/>
      <c r="K22" s="134"/>
    </row>
    <row r="23" spans="1:11" s="12" customFormat="1" ht="15" customHeight="1" x14ac:dyDescent="0.3">
      <c r="A23" s="11">
        <v>17</v>
      </c>
      <c r="B23" s="37"/>
      <c r="C23" s="3"/>
      <c r="D23" s="114" t="s">
        <v>93</v>
      </c>
      <c r="E23" s="133">
        <v>76</v>
      </c>
      <c r="F23" s="133"/>
      <c r="G23" s="133">
        <v>387</v>
      </c>
      <c r="H23" s="277"/>
      <c r="I23" s="133">
        <v>710</v>
      </c>
      <c r="J23" s="133"/>
      <c r="K23" s="134">
        <f>SUM(I23:J23)</f>
        <v>710</v>
      </c>
    </row>
    <row r="24" spans="1:11" ht="15" customHeight="1" x14ac:dyDescent="0.3">
      <c r="A24" s="11">
        <v>18</v>
      </c>
      <c r="B24" s="37">
        <v>2</v>
      </c>
      <c r="C24" s="3"/>
      <c r="D24" s="23" t="s">
        <v>14</v>
      </c>
      <c r="E24" s="133"/>
      <c r="F24" s="133"/>
      <c r="G24" s="133"/>
      <c r="H24" s="266"/>
      <c r="I24" s="263"/>
      <c r="J24" s="263"/>
      <c r="K24" s="134"/>
    </row>
    <row r="25" spans="1:11" ht="15" customHeight="1" thickBot="1" x14ac:dyDescent="0.35">
      <c r="A25" s="11">
        <v>19</v>
      </c>
      <c r="B25" s="37"/>
      <c r="C25" s="3"/>
      <c r="D25" s="114" t="s">
        <v>93</v>
      </c>
      <c r="E25" s="133"/>
      <c r="F25" s="133"/>
      <c r="G25" s="133"/>
      <c r="H25" s="266"/>
      <c r="I25" s="263"/>
      <c r="J25" s="263"/>
      <c r="K25" s="134"/>
    </row>
    <row r="26" spans="1:11" s="22" customFormat="1" ht="21.75" customHeight="1" thickBot="1" x14ac:dyDescent="0.35">
      <c r="A26" s="11">
        <v>20</v>
      </c>
      <c r="B26" s="40"/>
      <c r="C26" s="19"/>
      <c r="D26" s="20" t="s">
        <v>4</v>
      </c>
      <c r="E26" s="139">
        <f t="shared" ref="E26:F26" si="13">SUM(E20,E21)</f>
        <v>3308</v>
      </c>
      <c r="F26" s="139">
        <f t="shared" si="13"/>
        <v>1170</v>
      </c>
      <c r="G26" s="139">
        <f t="shared" ref="G26:K26" si="14">SUM(G20,G21)</f>
        <v>3750</v>
      </c>
      <c r="H26" s="269">
        <f t="shared" si="14"/>
        <v>1073</v>
      </c>
      <c r="I26" s="139">
        <f t="shared" ref="I26" si="15">SUM(I20,I21)</f>
        <v>3317</v>
      </c>
      <c r="J26" s="139">
        <f t="shared" si="14"/>
        <v>50</v>
      </c>
      <c r="K26" s="140">
        <f t="shared" si="14"/>
        <v>3367</v>
      </c>
    </row>
    <row r="27" spans="1:11" x14ac:dyDescent="0.3">
      <c r="B27" s="3"/>
      <c r="C27" s="3"/>
      <c r="D27" s="2"/>
      <c r="E27" s="141"/>
      <c r="F27" s="141"/>
      <c r="G27" s="141"/>
      <c r="H27" s="142"/>
      <c r="I27" s="142"/>
      <c r="J27" s="142">
        <f>+J26-' összefoglaló'!E21</f>
        <v>0</v>
      </c>
      <c r="K27" s="142">
        <f>+K26-I26-J26</f>
        <v>0</v>
      </c>
    </row>
    <row r="28" spans="1:11" x14ac:dyDescent="0.3">
      <c r="B28" s="3"/>
      <c r="C28" s="3"/>
      <c r="D28" s="2"/>
      <c r="E28" s="141"/>
      <c r="F28" s="141"/>
      <c r="G28" s="141"/>
      <c r="H28" s="142"/>
      <c r="I28" s="142"/>
      <c r="J28" s="142"/>
      <c r="K28" s="142"/>
    </row>
    <row r="29" spans="1:11" x14ac:dyDescent="0.3">
      <c r="B29" s="3"/>
      <c r="C29" s="3"/>
      <c r="D29" s="2"/>
      <c r="E29" s="141"/>
      <c r="F29" s="141"/>
      <c r="G29" s="141"/>
      <c r="H29" s="142"/>
      <c r="I29" s="142"/>
      <c r="J29" s="142"/>
      <c r="K29" s="142"/>
    </row>
    <row r="30" spans="1:11" x14ac:dyDescent="0.3">
      <c r="B30" s="3"/>
      <c r="C30" s="3"/>
      <c r="D30" s="2"/>
      <c r="E30" s="141"/>
      <c r="F30" s="141"/>
      <c r="G30" s="141"/>
      <c r="H30" s="142"/>
      <c r="I30" s="142"/>
      <c r="J30" s="142"/>
      <c r="K30" s="142"/>
    </row>
    <row r="31" spans="1:11" x14ac:dyDescent="0.3">
      <c r="B31" s="3"/>
      <c r="C31" s="18"/>
      <c r="D31" s="15"/>
      <c r="E31" s="142"/>
      <c r="F31" s="142"/>
      <c r="G31" s="142"/>
      <c r="H31" s="142"/>
      <c r="I31" s="142"/>
      <c r="J31" s="142"/>
      <c r="K31" s="142"/>
    </row>
    <row r="32" spans="1:11" x14ac:dyDescent="0.3">
      <c r="B32" s="3"/>
      <c r="C32" s="3"/>
      <c r="D32" s="2"/>
      <c r="E32" s="141"/>
      <c r="F32" s="141"/>
      <c r="G32" s="141"/>
      <c r="H32" s="142"/>
      <c r="I32" s="142"/>
      <c r="J32" s="142"/>
      <c r="K32" s="142"/>
    </row>
    <row r="33" spans="1:11" x14ac:dyDescent="0.3">
      <c r="B33" s="3"/>
      <c r="C33" s="3"/>
      <c r="D33" s="2"/>
      <c r="E33" s="141"/>
      <c r="F33" s="141"/>
      <c r="G33" s="141"/>
      <c r="H33" s="142"/>
      <c r="I33" s="142"/>
      <c r="J33" s="142"/>
      <c r="K33" s="142"/>
    </row>
    <row r="42" spans="1:11" s="16" customFormat="1" x14ac:dyDescent="0.3">
      <c r="A42" s="11"/>
      <c r="B42" s="5"/>
      <c r="C42" s="13"/>
      <c r="E42" s="144"/>
      <c r="F42" s="144"/>
      <c r="G42" s="144"/>
      <c r="H42" s="144"/>
      <c r="I42" s="144"/>
      <c r="J42" s="144"/>
      <c r="K42" s="144"/>
    </row>
    <row r="47" spans="1:11" s="16" customFormat="1" x14ac:dyDescent="0.3">
      <c r="A47" s="11"/>
      <c r="B47" s="5"/>
      <c r="C47" s="13"/>
      <c r="E47" s="144"/>
      <c r="F47" s="144"/>
      <c r="G47" s="144"/>
      <c r="H47" s="144"/>
      <c r="I47" s="144"/>
      <c r="J47" s="144"/>
      <c r="K47" s="144"/>
    </row>
    <row r="49" spans="1:11" s="16" customFormat="1" x14ac:dyDescent="0.3">
      <c r="A49" s="11"/>
      <c r="B49" s="5"/>
      <c r="C49" s="13"/>
      <c r="E49" s="144"/>
      <c r="F49" s="144"/>
      <c r="G49" s="144"/>
      <c r="H49" s="144"/>
      <c r="I49" s="144"/>
      <c r="J49" s="144"/>
      <c r="K49" s="144"/>
    </row>
    <row r="56" spans="1:11" x14ac:dyDescent="0.3">
      <c r="D56" s="2"/>
      <c r="E56" s="141"/>
      <c r="F56" s="141"/>
      <c r="G56" s="141"/>
      <c r="H56" s="142"/>
      <c r="I56" s="142"/>
      <c r="J56" s="142"/>
      <c r="K56" s="142"/>
    </row>
    <row r="57" spans="1:11" x14ac:dyDescent="0.3">
      <c r="D57" s="2"/>
      <c r="E57" s="141"/>
      <c r="F57" s="141"/>
      <c r="G57" s="141"/>
      <c r="H57" s="142"/>
      <c r="I57" s="142"/>
      <c r="J57" s="142"/>
      <c r="K57" s="142"/>
    </row>
    <row r="58" spans="1:11" x14ac:dyDescent="0.3">
      <c r="D58" s="2"/>
      <c r="E58" s="141"/>
      <c r="F58" s="141"/>
      <c r="G58" s="141"/>
      <c r="H58" s="142"/>
      <c r="I58" s="142"/>
      <c r="J58" s="142"/>
      <c r="K58" s="142"/>
    </row>
    <row r="59" spans="1:11" x14ac:dyDescent="0.3">
      <c r="D59" s="2"/>
      <c r="E59" s="141"/>
      <c r="F59" s="141"/>
      <c r="G59" s="141"/>
      <c r="H59" s="142"/>
      <c r="I59" s="142"/>
      <c r="J59" s="142"/>
      <c r="K59" s="142"/>
    </row>
    <row r="60" spans="1:11" x14ac:dyDescent="0.3">
      <c r="D60" s="2"/>
      <c r="E60" s="141"/>
      <c r="F60" s="141"/>
      <c r="G60" s="141"/>
      <c r="H60" s="142"/>
      <c r="I60" s="142"/>
      <c r="J60" s="142"/>
      <c r="K60" s="142"/>
    </row>
    <row r="61" spans="1:11" x14ac:dyDescent="0.3">
      <c r="D61" s="2"/>
      <c r="E61" s="141"/>
      <c r="F61" s="141"/>
      <c r="G61" s="141"/>
      <c r="H61" s="142"/>
      <c r="I61" s="142"/>
      <c r="J61" s="142"/>
      <c r="K61" s="142"/>
    </row>
    <row r="62" spans="1:11" x14ac:dyDescent="0.3">
      <c r="D62" s="2"/>
      <c r="E62" s="141"/>
      <c r="F62" s="141"/>
      <c r="G62" s="141"/>
      <c r="H62" s="142"/>
      <c r="I62" s="142"/>
      <c r="J62" s="142"/>
      <c r="K62" s="142"/>
    </row>
  </sheetData>
  <mergeCells count="3">
    <mergeCell ref="B2:K2"/>
    <mergeCell ref="B3:K3"/>
    <mergeCell ref="B1:D1"/>
  </mergeCells>
  <phoneticPr fontId="1" type="noConversion"/>
  <printOptions horizontalCentered="1"/>
  <pageMargins left="0" right="0" top="0.78740157480314965" bottom="0.78740157480314965" header="0.51181102362204722" footer="0.51181102362204722"/>
  <pageSetup paperSize="9" scale="88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pageSetUpPr fitToPage="1"/>
  </sheetPr>
  <dimension ref="A1:K57"/>
  <sheetViews>
    <sheetView view="pageBreakPreview" zoomScaleNormal="100" zoomScaleSheetLayoutView="100" workbookViewId="0">
      <selection activeCell="N18" sqref="N18"/>
    </sheetView>
  </sheetViews>
  <sheetFormatPr defaultColWidth="9.140625" defaultRowHeight="15" x14ac:dyDescent="0.3"/>
  <cols>
    <col min="1" max="1" width="3" style="11" bestFit="1" customWidth="1"/>
    <col min="2" max="3" width="5.7109375" style="5" customWidth="1"/>
    <col min="4" max="4" width="60.7109375" style="1" customWidth="1"/>
    <col min="5" max="7" width="11.7109375" style="1" customWidth="1"/>
    <col min="8" max="11" width="13.7109375" style="1" customWidth="1"/>
    <col min="12" max="16384" width="9.140625" style="1"/>
  </cols>
  <sheetData>
    <row r="1" spans="1:11" x14ac:dyDescent="0.3">
      <c r="B1" s="332" t="s">
        <v>148</v>
      </c>
      <c r="C1" s="332"/>
      <c r="D1" s="332"/>
      <c r="E1" s="125"/>
      <c r="F1" s="125"/>
      <c r="G1" s="125"/>
      <c r="H1" s="125"/>
      <c r="I1" s="325"/>
      <c r="J1" s="125"/>
      <c r="K1" s="125"/>
    </row>
    <row r="2" spans="1:11" x14ac:dyDescent="0.3">
      <c r="B2" s="331" t="s">
        <v>85</v>
      </c>
      <c r="C2" s="331"/>
      <c r="D2" s="331"/>
      <c r="E2" s="331"/>
      <c r="F2" s="331"/>
      <c r="G2" s="331"/>
      <c r="H2" s="331"/>
      <c r="I2" s="331"/>
      <c r="J2" s="331"/>
      <c r="K2" s="331"/>
    </row>
    <row r="3" spans="1:11" x14ac:dyDescent="0.3">
      <c r="B3" s="331" t="s">
        <v>163</v>
      </c>
      <c r="C3" s="331"/>
      <c r="D3" s="331"/>
      <c r="E3" s="331"/>
      <c r="F3" s="331"/>
      <c r="G3" s="331"/>
      <c r="H3" s="331"/>
      <c r="I3" s="331"/>
      <c r="J3" s="331"/>
      <c r="K3" s="331"/>
    </row>
    <row r="4" spans="1:11" x14ac:dyDescent="0.3">
      <c r="C4" s="13"/>
      <c r="D4" s="13"/>
      <c r="E4" s="13"/>
      <c r="F4" s="13"/>
      <c r="G4" s="13"/>
      <c r="H4" s="5"/>
      <c r="I4" s="5"/>
      <c r="J4" s="5"/>
      <c r="K4" s="5" t="s">
        <v>87</v>
      </c>
    </row>
    <row r="5" spans="1:11" s="5" customFormat="1" ht="15.75" thickBot="1" x14ac:dyDescent="0.35">
      <c r="A5" s="11"/>
      <c r="B5" s="5" t="s">
        <v>8</v>
      </c>
      <c r="C5" s="5" t="s">
        <v>9</v>
      </c>
      <c r="D5" s="5" t="s">
        <v>22</v>
      </c>
      <c r="E5" s="5" t="s">
        <v>88</v>
      </c>
      <c r="F5" s="5" t="s">
        <v>89</v>
      </c>
      <c r="G5" s="5" t="s">
        <v>10</v>
      </c>
      <c r="H5" s="5" t="s">
        <v>90</v>
      </c>
      <c r="I5" s="5" t="s">
        <v>128</v>
      </c>
      <c r="J5" s="5" t="s">
        <v>129</v>
      </c>
      <c r="K5" s="5" t="s">
        <v>143</v>
      </c>
    </row>
    <row r="6" spans="1:11" s="9" customFormat="1" ht="60.75" thickBot="1" x14ac:dyDescent="0.25">
      <c r="A6" s="14"/>
      <c r="B6" s="35" t="s">
        <v>1</v>
      </c>
      <c r="C6" s="4" t="s">
        <v>2</v>
      </c>
      <c r="D6" s="8" t="s">
        <v>0</v>
      </c>
      <c r="E6" s="129" t="s">
        <v>133</v>
      </c>
      <c r="F6" s="129" t="s">
        <v>134</v>
      </c>
      <c r="G6" s="129" t="s">
        <v>145</v>
      </c>
      <c r="H6" s="264" t="s">
        <v>146</v>
      </c>
      <c r="I6" s="262" t="s">
        <v>147</v>
      </c>
      <c r="J6" s="262" t="s">
        <v>130</v>
      </c>
      <c r="K6" s="130" t="s">
        <v>162</v>
      </c>
    </row>
    <row r="7" spans="1:11" s="16" customFormat="1" ht="21.75" customHeight="1" x14ac:dyDescent="0.3">
      <c r="A7" s="11">
        <v>1</v>
      </c>
      <c r="B7" s="36">
        <v>1</v>
      </c>
      <c r="C7" s="25"/>
      <c r="D7" s="28" t="s">
        <v>57</v>
      </c>
      <c r="E7" s="26">
        <f t="shared" ref="E7:F7" si="0">SUM(E8:E12)</f>
        <v>2921</v>
      </c>
      <c r="F7" s="26">
        <f t="shared" si="0"/>
        <v>1140</v>
      </c>
      <c r="G7" s="26">
        <f t="shared" ref="G7:K7" si="1">SUM(G8:G12)</f>
        <v>3013</v>
      </c>
      <c r="H7" s="270">
        <f t="shared" si="1"/>
        <v>1043</v>
      </c>
      <c r="I7" s="26">
        <f t="shared" ref="I7" si="2">SUM(I8:I12)</f>
        <v>2927</v>
      </c>
      <c r="J7" s="26">
        <f t="shared" si="1"/>
        <v>50</v>
      </c>
      <c r="K7" s="145">
        <f t="shared" si="1"/>
        <v>2977</v>
      </c>
    </row>
    <row r="8" spans="1:11" ht="15" customHeight="1" x14ac:dyDescent="0.3">
      <c r="A8" s="11">
        <v>2</v>
      </c>
      <c r="B8" s="37"/>
      <c r="C8" s="3">
        <v>1</v>
      </c>
      <c r="D8" s="2" t="s">
        <v>16</v>
      </c>
      <c r="E8" s="2"/>
      <c r="F8" s="2">
        <v>50</v>
      </c>
      <c r="G8" s="2">
        <v>93</v>
      </c>
      <c r="H8" s="271">
        <v>100</v>
      </c>
      <c r="I8" s="2">
        <v>200</v>
      </c>
      <c r="J8" s="2"/>
      <c r="K8" s="17">
        <f>SUM(I8:J8)</f>
        <v>200</v>
      </c>
    </row>
    <row r="9" spans="1:11" ht="15" customHeight="1" x14ac:dyDescent="0.3">
      <c r="A9" s="11">
        <v>3</v>
      </c>
      <c r="B9" s="37"/>
      <c r="C9" s="3">
        <v>2</v>
      </c>
      <c r="D9" s="2" t="s">
        <v>23</v>
      </c>
      <c r="E9" s="2"/>
      <c r="F9" s="2">
        <v>25</v>
      </c>
      <c r="G9" s="2">
        <v>38</v>
      </c>
      <c r="H9" s="271">
        <v>40</v>
      </c>
      <c r="I9" s="2">
        <v>80</v>
      </c>
      <c r="J9" s="2"/>
      <c r="K9" s="17">
        <f t="shared" ref="K9:K10" si="3">SUM(I9:J9)</f>
        <v>80</v>
      </c>
    </row>
    <row r="10" spans="1:11" ht="15" customHeight="1" x14ac:dyDescent="0.3">
      <c r="A10" s="11">
        <v>4</v>
      </c>
      <c r="B10" s="37"/>
      <c r="C10" s="3">
        <v>3</v>
      </c>
      <c r="D10" s="2" t="s">
        <v>17</v>
      </c>
      <c r="E10" s="2">
        <v>2921</v>
      </c>
      <c r="F10" s="2">
        <v>1065</v>
      </c>
      <c r="G10" s="2">
        <v>2882</v>
      </c>
      <c r="H10" s="271">
        <v>903</v>
      </c>
      <c r="I10" s="2">
        <v>2647</v>
      </c>
      <c r="J10" s="2">
        <v>50</v>
      </c>
      <c r="K10" s="17">
        <f t="shared" si="3"/>
        <v>2697</v>
      </c>
    </row>
    <row r="11" spans="1:11" ht="15" customHeight="1" x14ac:dyDescent="0.3">
      <c r="A11" s="11">
        <v>5</v>
      </c>
      <c r="B11" s="37"/>
      <c r="C11" s="3">
        <v>4</v>
      </c>
      <c r="D11" s="2" t="s">
        <v>19</v>
      </c>
      <c r="E11" s="2"/>
      <c r="F11" s="2"/>
      <c r="G11" s="2"/>
      <c r="H11" s="271"/>
      <c r="I11" s="2"/>
      <c r="J11" s="2"/>
      <c r="K11" s="17"/>
    </row>
    <row r="12" spans="1:11" ht="15" customHeight="1" x14ac:dyDescent="0.3">
      <c r="A12" s="11">
        <v>6</v>
      </c>
      <c r="B12" s="37"/>
      <c r="C12" s="3">
        <v>5</v>
      </c>
      <c r="D12" s="2" t="s">
        <v>62</v>
      </c>
      <c r="E12" s="2"/>
      <c r="F12" s="2"/>
      <c r="G12" s="2"/>
      <c r="H12" s="271"/>
      <c r="I12" s="2"/>
      <c r="J12" s="2"/>
      <c r="K12" s="17"/>
    </row>
    <row r="13" spans="1:11" s="16" customFormat="1" ht="21.75" customHeight="1" x14ac:dyDescent="0.3">
      <c r="A13" s="11">
        <v>7</v>
      </c>
      <c r="B13" s="38">
        <v>2</v>
      </c>
      <c r="C13" s="27"/>
      <c r="D13" s="28" t="s">
        <v>58</v>
      </c>
      <c r="E13" s="28">
        <f t="shared" ref="E13:F13" si="4">SUM(E14:E16)</f>
        <v>0</v>
      </c>
      <c r="F13" s="28">
        <f t="shared" si="4"/>
        <v>30</v>
      </c>
      <c r="G13" s="28">
        <f t="shared" ref="G13:K13" si="5">SUM(G14:G16)</f>
        <v>27</v>
      </c>
      <c r="H13" s="272">
        <f t="shared" si="5"/>
        <v>30</v>
      </c>
      <c r="I13" s="28">
        <f t="shared" ref="I13" si="6">SUM(I14:I16)</f>
        <v>390</v>
      </c>
      <c r="J13" s="28">
        <f t="shared" si="5"/>
        <v>0</v>
      </c>
      <c r="K13" s="146">
        <f t="shared" si="5"/>
        <v>390</v>
      </c>
    </row>
    <row r="14" spans="1:11" ht="15" customHeight="1" x14ac:dyDescent="0.3">
      <c r="A14" s="11">
        <v>8</v>
      </c>
      <c r="B14" s="37"/>
      <c r="C14" s="3">
        <v>1</v>
      </c>
      <c r="D14" s="2" t="s">
        <v>21</v>
      </c>
      <c r="E14" s="2"/>
      <c r="F14" s="2">
        <v>30</v>
      </c>
      <c r="G14" s="2">
        <v>27</v>
      </c>
      <c r="H14" s="271">
        <v>30</v>
      </c>
      <c r="I14" s="2">
        <v>390</v>
      </c>
      <c r="J14" s="2"/>
      <c r="K14" s="17">
        <f t="shared" ref="K14" si="7">SUM(I14:J14)</f>
        <v>390</v>
      </c>
    </row>
    <row r="15" spans="1:11" ht="15" customHeight="1" x14ac:dyDescent="0.3">
      <c r="A15" s="11">
        <v>9</v>
      </c>
      <c r="B15" s="37"/>
      <c r="C15" s="3">
        <v>2</v>
      </c>
      <c r="D15" s="2" t="s">
        <v>20</v>
      </c>
      <c r="E15" s="2"/>
      <c r="F15" s="2"/>
      <c r="G15" s="2"/>
      <c r="H15" s="271"/>
      <c r="I15" s="2"/>
      <c r="J15" s="2"/>
      <c r="K15" s="17"/>
    </row>
    <row r="16" spans="1:11" ht="15" customHeight="1" x14ac:dyDescent="0.3">
      <c r="A16" s="11">
        <v>10</v>
      </c>
      <c r="B16" s="37"/>
      <c r="C16" s="3">
        <v>3</v>
      </c>
      <c r="D16" s="2" t="s">
        <v>63</v>
      </c>
      <c r="E16" s="2"/>
      <c r="F16" s="2"/>
      <c r="G16" s="2"/>
      <c r="H16" s="271"/>
      <c r="I16" s="2"/>
      <c r="J16" s="2"/>
      <c r="K16" s="17"/>
    </row>
    <row r="17" spans="1:11" s="22" customFormat="1" ht="21.75" customHeight="1" x14ac:dyDescent="0.3">
      <c r="A17" s="11">
        <v>11</v>
      </c>
      <c r="B17" s="39"/>
      <c r="C17" s="32"/>
      <c r="D17" s="33" t="s">
        <v>68</v>
      </c>
      <c r="E17" s="33">
        <f t="shared" ref="E17:F17" si="8">SUM(E7,E13,)</f>
        <v>2921</v>
      </c>
      <c r="F17" s="33">
        <f t="shared" si="8"/>
        <v>1170</v>
      </c>
      <c r="G17" s="33">
        <f t="shared" ref="G17:K17" si="9">SUM(G7,G13,)</f>
        <v>3040</v>
      </c>
      <c r="H17" s="273">
        <f t="shared" si="9"/>
        <v>1073</v>
      </c>
      <c r="I17" s="33">
        <f t="shared" ref="I17" si="10">SUM(I7,I13,)</f>
        <v>3317</v>
      </c>
      <c r="J17" s="33">
        <f t="shared" si="9"/>
        <v>50</v>
      </c>
      <c r="K17" s="34">
        <f t="shared" si="9"/>
        <v>3367</v>
      </c>
    </row>
    <row r="18" spans="1:11" s="29" customFormat="1" ht="21.75" customHeight="1" x14ac:dyDescent="0.3">
      <c r="A18" s="11">
        <v>12</v>
      </c>
      <c r="B18" s="38"/>
      <c r="C18" s="27"/>
      <c r="D18" s="30" t="s">
        <v>6</v>
      </c>
      <c r="E18" s="30">
        <f t="shared" ref="E18:F18" si="11">SUM(E19:E20)</f>
        <v>0</v>
      </c>
      <c r="F18" s="30">
        <f t="shared" si="11"/>
        <v>0</v>
      </c>
      <c r="G18" s="30">
        <f t="shared" ref="G18:K18" si="12">SUM(G19:G20)</f>
        <v>0</v>
      </c>
      <c r="H18" s="274">
        <f t="shared" si="12"/>
        <v>0</v>
      </c>
      <c r="I18" s="30">
        <f t="shared" ref="I18" si="13">SUM(I19:I20)</f>
        <v>0</v>
      </c>
      <c r="J18" s="30">
        <f t="shared" si="12"/>
        <v>0</v>
      </c>
      <c r="K18" s="31">
        <f t="shared" si="12"/>
        <v>0</v>
      </c>
    </row>
    <row r="19" spans="1:11" s="12" customFormat="1" ht="15" customHeight="1" x14ac:dyDescent="0.3">
      <c r="A19" s="11">
        <v>13</v>
      </c>
      <c r="B19" s="37">
        <v>1</v>
      </c>
      <c r="C19" s="3"/>
      <c r="D19" s="23" t="s">
        <v>18</v>
      </c>
      <c r="E19" s="23"/>
      <c r="F19" s="23"/>
      <c r="G19" s="23"/>
      <c r="H19" s="275"/>
      <c r="I19" s="23"/>
      <c r="J19" s="23"/>
      <c r="K19" s="24"/>
    </row>
    <row r="20" spans="1:11" ht="15" customHeight="1" thickBot="1" x14ac:dyDescent="0.35">
      <c r="A20" s="11">
        <v>14</v>
      </c>
      <c r="B20" s="37">
        <v>2</v>
      </c>
      <c r="C20" s="3"/>
      <c r="D20" s="23" t="s">
        <v>13</v>
      </c>
      <c r="E20" s="23"/>
      <c r="F20" s="23"/>
      <c r="G20" s="23"/>
      <c r="H20" s="275"/>
      <c r="I20" s="23"/>
      <c r="J20" s="23"/>
      <c r="K20" s="24"/>
    </row>
    <row r="21" spans="1:11" s="22" customFormat="1" ht="21.75" customHeight="1" thickBot="1" x14ac:dyDescent="0.35">
      <c r="A21" s="11">
        <v>15</v>
      </c>
      <c r="B21" s="40"/>
      <c r="C21" s="19"/>
      <c r="D21" s="20" t="s">
        <v>5</v>
      </c>
      <c r="E21" s="20">
        <f t="shared" ref="E21:F21" si="14">SUM(E17,E18)</f>
        <v>2921</v>
      </c>
      <c r="F21" s="20">
        <f t="shared" si="14"/>
        <v>1170</v>
      </c>
      <c r="G21" s="20">
        <f t="shared" ref="G21:K21" si="15">SUM(G17,G18)</f>
        <v>3040</v>
      </c>
      <c r="H21" s="276">
        <f t="shared" si="15"/>
        <v>1073</v>
      </c>
      <c r="I21" s="20">
        <f t="shared" ref="I21" si="16">SUM(I17,I18)</f>
        <v>3317</v>
      </c>
      <c r="J21" s="20">
        <f t="shared" si="15"/>
        <v>50</v>
      </c>
      <c r="K21" s="21">
        <f t="shared" si="15"/>
        <v>3367</v>
      </c>
    </row>
    <row r="22" spans="1:11" x14ac:dyDescent="0.3">
      <c r="B22" s="3"/>
      <c r="C22" s="3"/>
      <c r="D22" s="2"/>
      <c r="E22" s="2">
        <f>+'1.Bev'!E26-'2.Kiad'!E21</f>
        <v>387</v>
      </c>
      <c r="F22" s="2">
        <f>+'1.Bev'!F26-'2.Kiad'!F21</f>
        <v>0</v>
      </c>
      <c r="G22" s="2">
        <f>+'1.Bev'!G26-'2.Kiad'!G21</f>
        <v>710</v>
      </c>
      <c r="H22" s="2">
        <f>+'1.Bev'!H26-'2.Kiad'!H21</f>
        <v>0</v>
      </c>
      <c r="I22" s="2">
        <f>+'1.Bev'!I26-'2.Kiad'!I21</f>
        <v>0</v>
      </c>
      <c r="J22" s="2">
        <f>+'1.Bev'!J26-'2.Kiad'!J21</f>
        <v>0</v>
      </c>
      <c r="K22" s="2">
        <f>+'1.Bev'!K26-'2.Kiad'!K21</f>
        <v>0</v>
      </c>
    </row>
    <row r="23" spans="1:11" x14ac:dyDescent="0.3">
      <c r="B23" s="3"/>
      <c r="C23" s="3"/>
      <c r="D23" s="2"/>
      <c r="E23" s="2"/>
      <c r="F23" s="2"/>
      <c r="G23" s="2"/>
      <c r="H23" s="2"/>
      <c r="I23" s="2"/>
      <c r="J23" s="2"/>
      <c r="K23" s="2"/>
    </row>
    <row r="24" spans="1:11" x14ac:dyDescent="0.3">
      <c r="B24" s="3"/>
      <c r="C24" s="3"/>
      <c r="D24" s="2"/>
      <c r="E24" s="2"/>
      <c r="F24" s="2"/>
      <c r="G24" s="2"/>
      <c r="H24" s="2"/>
      <c r="I24" s="2"/>
      <c r="J24" s="2"/>
      <c r="K24" s="2"/>
    </row>
    <row r="25" spans="1:11" x14ac:dyDescent="0.3">
      <c r="B25" s="3"/>
      <c r="C25" s="3"/>
      <c r="D25" s="2"/>
      <c r="E25" s="2"/>
      <c r="F25" s="2"/>
      <c r="G25" s="2"/>
      <c r="H25" s="2"/>
      <c r="I25" s="2"/>
      <c r="J25" s="2"/>
      <c r="K25" s="2"/>
    </row>
    <row r="26" spans="1:11" x14ac:dyDescent="0.3">
      <c r="B26" s="3"/>
      <c r="C26" s="18"/>
      <c r="D26" s="15"/>
      <c r="E26" s="15"/>
      <c r="F26" s="15"/>
      <c r="G26" s="15"/>
      <c r="H26" s="15"/>
      <c r="I26" s="15"/>
      <c r="J26" s="15"/>
      <c r="K26" s="15"/>
    </row>
    <row r="27" spans="1:11" x14ac:dyDescent="0.3">
      <c r="B27" s="3"/>
      <c r="C27" s="3"/>
      <c r="D27" s="2"/>
      <c r="E27" s="2"/>
      <c r="F27" s="2"/>
      <c r="G27" s="2"/>
      <c r="H27" s="2"/>
      <c r="I27" s="2"/>
      <c r="J27" s="2"/>
      <c r="K27" s="2"/>
    </row>
    <row r="28" spans="1:11" x14ac:dyDescent="0.3">
      <c r="B28" s="3"/>
      <c r="C28" s="3"/>
      <c r="D28" s="2"/>
      <c r="E28" s="2"/>
      <c r="F28" s="2"/>
      <c r="G28" s="2"/>
      <c r="H28" s="2"/>
      <c r="I28" s="2"/>
      <c r="J28" s="2"/>
      <c r="K28" s="2"/>
    </row>
    <row r="37" spans="1:3" s="16" customFormat="1" x14ac:dyDescent="0.3">
      <c r="A37" s="11"/>
      <c r="B37" s="5"/>
      <c r="C37" s="13"/>
    </row>
    <row r="42" spans="1:3" s="16" customFormat="1" x14ac:dyDescent="0.3">
      <c r="A42" s="11"/>
      <c r="B42" s="5"/>
      <c r="C42" s="13"/>
    </row>
    <row r="44" spans="1:3" s="16" customFormat="1" x14ac:dyDescent="0.3">
      <c r="A44" s="11"/>
      <c r="B44" s="5"/>
      <c r="C44" s="13"/>
    </row>
    <row r="51" spans="4:11" x14ac:dyDescent="0.3">
      <c r="D51" s="2"/>
      <c r="E51" s="2"/>
      <c r="F51" s="2"/>
      <c r="G51" s="2"/>
      <c r="H51" s="2"/>
      <c r="I51" s="2"/>
      <c r="J51" s="2"/>
      <c r="K51" s="2"/>
    </row>
    <row r="52" spans="4:11" x14ac:dyDescent="0.3">
      <c r="D52" s="2"/>
      <c r="E52" s="2"/>
      <c r="F52" s="2"/>
      <c r="G52" s="2"/>
      <c r="H52" s="2"/>
      <c r="I52" s="2"/>
      <c r="J52" s="2"/>
      <c r="K52" s="2"/>
    </row>
    <row r="53" spans="4:11" x14ac:dyDescent="0.3">
      <c r="D53" s="2"/>
      <c r="E53" s="2"/>
      <c r="F53" s="2"/>
      <c r="G53" s="2"/>
      <c r="H53" s="2"/>
      <c r="I53" s="2"/>
      <c r="J53" s="2"/>
      <c r="K53" s="2"/>
    </row>
    <row r="54" spans="4:11" x14ac:dyDescent="0.3">
      <c r="D54" s="2"/>
      <c r="E54" s="2"/>
      <c r="F54" s="2"/>
      <c r="G54" s="2"/>
      <c r="H54" s="2"/>
      <c r="I54" s="2"/>
      <c r="J54" s="2"/>
      <c r="K54" s="2"/>
    </row>
    <row r="55" spans="4:11" x14ac:dyDescent="0.3">
      <c r="D55" s="2"/>
      <c r="E55" s="2"/>
      <c r="F55" s="2"/>
      <c r="G55" s="2"/>
      <c r="H55" s="2"/>
      <c r="I55" s="2"/>
      <c r="J55" s="2"/>
      <c r="K55" s="2"/>
    </row>
    <row r="56" spans="4:11" x14ac:dyDescent="0.3">
      <c r="D56" s="2"/>
      <c r="E56" s="2"/>
      <c r="F56" s="2"/>
      <c r="G56" s="2"/>
      <c r="H56" s="2"/>
      <c r="I56" s="2"/>
      <c r="J56" s="2"/>
      <c r="K56" s="2"/>
    </row>
    <row r="57" spans="4:11" x14ac:dyDescent="0.3">
      <c r="D57" s="2"/>
      <c r="E57" s="2"/>
      <c r="F57" s="2"/>
      <c r="G57" s="2"/>
      <c r="H57" s="2"/>
      <c r="I57" s="2"/>
      <c r="J57" s="2"/>
      <c r="K57" s="2"/>
    </row>
  </sheetData>
  <mergeCells count="3">
    <mergeCell ref="B2:K2"/>
    <mergeCell ref="B3:K3"/>
    <mergeCell ref="B1:D1"/>
  </mergeCells>
  <phoneticPr fontId="1" type="noConversion"/>
  <printOptions horizontalCentered="1"/>
  <pageMargins left="0" right="0" top="0.78740157480314965" bottom="0.78740157480314965" header="0.51181102362204722" footer="0.51181102362204722"/>
  <pageSetup paperSize="9" scale="8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3"/>
  <sheetViews>
    <sheetView view="pageBreakPreview" zoomScaleNormal="100" zoomScaleSheetLayoutView="100" workbookViewId="0">
      <selection activeCell="K13" sqref="K13"/>
    </sheetView>
  </sheetViews>
  <sheetFormatPr defaultRowHeight="15" x14ac:dyDescent="0.3"/>
  <cols>
    <col min="1" max="1" width="3.7109375" style="287" customWidth="1"/>
    <col min="2" max="3" width="4.7109375" style="288" customWidth="1"/>
    <col min="4" max="4" width="33.7109375" style="289" customWidth="1"/>
    <col min="5" max="7" width="12.7109375" style="281" customWidth="1"/>
    <col min="8" max="11" width="13.7109375" style="320" customWidth="1"/>
    <col min="12" max="12" width="12.7109375" style="281" customWidth="1"/>
    <col min="13" max="13" width="9.140625" style="284"/>
    <col min="14" max="14" width="10.140625" style="284" bestFit="1" customWidth="1"/>
    <col min="15" max="259" width="9.140625" style="284"/>
    <col min="260" max="260" width="3.7109375" style="284" customWidth="1"/>
    <col min="261" max="262" width="4.7109375" style="284" customWidth="1"/>
    <col min="263" max="263" width="33.7109375" style="284" customWidth="1"/>
    <col min="264" max="266" width="12.7109375" style="284" customWidth="1"/>
    <col min="267" max="267" width="13.7109375" style="284" customWidth="1"/>
    <col min="268" max="268" width="12.7109375" style="284" customWidth="1"/>
    <col min="269" max="269" width="9.140625" style="284"/>
    <col min="270" max="270" width="10.140625" style="284" bestFit="1" customWidth="1"/>
    <col min="271" max="515" width="9.140625" style="284"/>
    <col min="516" max="516" width="3.7109375" style="284" customWidth="1"/>
    <col min="517" max="518" width="4.7109375" style="284" customWidth="1"/>
    <col min="519" max="519" width="33.7109375" style="284" customWidth="1"/>
    <col min="520" max="522" width="12.7109375" style="284" customWidth="1"/>
    <col min="523" max="523" width="13.7109375" style="284" customWidth="1"/>
    <col min="524" max="524" width="12.7109375" style="284" customWidth="1"/>
    <col min="525" max="525" width="9.140625" style="284"/>
    <col min="526" max="526" width="10.140625" style="284" bestFit="1" customWidth="1"/>
    <col min="527" max="771" width="9.140625" style="284"/>
    <col min="772" max="772" width="3.7109375" style="284" customWidth="1"/>
    <col min="773" max="774" width="4.7109375" style="284" customWidth="1"/>
    <col min="775" max="775" width="33.7109375" style="284" customWidth="1"/>
    <col min="776" max="778" width="12.7109375" style="284" customWidth="1"/>
    <col min="779" max="779" width="13.7109375" style="284" customWidth="1"/>
    <col min="780" max="780" width="12.7109375" style="284" customWidth="1"/>
    <col min="781" max="781" width="9.140625" style="284"/>
    <col min="782" max="782" width="10.140625" style="284" bestFit="1" customWidth="1"/>
    <col min="783" max="1027" width="9.140625" style="284"/>
    <col min="1028" max="1028" width="3.7109375" style="284" customWidth="1"/>
    <col min="1029" max="1030" width="4.7109375" style="284" customWidth="1"/>
    <col min="1031" max="1031" width="33.7109375" style="284" customWidth="1"/>
    <col min="1032" max="1034" width="12.7109375" style="284" customWidth="1"/>
    <col min="1035" max="1035" width="13.7109375" style="284" customWidth="1"/>
    <col min="1036" max="1036" width="12.7109375" style="284" customWidth="1"/>
    <col min="1037" max="1037" width="9.140625" style="284"/>
    <col min="1038" max="1038" width="10.140625" style="284" bestFit="1" customWidth="1"/>
    <col min="1039" max="1283" width="9.140625" style="284"/>
    <col min="1284" max="1284" width="3.7109375" style="284" customWidth="1"/>
    <col min="1285" max="1286" width="4.7109375" style="284" customWidth="1"/>
    <col min="1287" max="1287" width="33.7109375" style="284" customWidth="1"/>
    <col min="1288" max="1290" width="12.7109375" style="284" customWidth="1"/>
    <col min="1291" max="1291" width="13.7109375" style="284" customWidth="1"/>
    <col min="1292" max="1292" width="12.7109375" style="284" customWidth="1"/>
    <col min="1293" max="1293" width="9.140625" style="284"/>
    <col min="1294" max="1294" width="10.140625" style="284" bestFit="1" customWidth="1"/>
    <col min="1295" max="1539" width="9.140625" style="284"/>
    <col min="1540" max="1540" width="3.7109375" style="284" customWidth="1"/>
    <col min="1541" max="1542" width="4.7109375" style="284" customWidth="1"/>
    <col min="1543" max="1543" width="33.7109375" style="284" customWidth="1"/>
    <col min="1544" max="1546" width="12.7109375" style="284" customWidth="1"/>
    <col min="1547" max="1547" width="13.7109375" style="284" customWidth="1"/>
    <col min="1548" max="1548" width="12.7109375" style="284" customWidth="1"/>
    <col min="1549" max="1549" width="9.140625" style="284"/>
    <col min="1550" max="1550" width="10.140625" style="284" bestFit="1" customWidth="1"/>
    <col min="1551" max="1795" width="9.140625" style="284"/>
    <col min="1796" max="1796" width="3.7109375" style="284" customWidth="1"/>
    <col min="1797" max="1798" width="4.7109375" style="284" customWidth="1"/>
    <col min="1799" max="1799" width="33.7109375" style="284" customWidth="1"/>
    <col min="1800" max="1802" width="12.7109375" style="284" customWidth="1"/>
    <col min="1803" max="1803" width="13.7109375" style="284" customWidth="1"/>
    <col min="1804" max="1804" width="12.7109375" style="284" customWidth="1"/>
    <col min="1805" max="1805" width="9.140625" style="284"/>
    <col min="1806" max="1806" width="10.140625" style="284" bestFit="1" customWidth="1"/>
    <col min="1807" max="2051" width="9.140625" style="284"/>
    <col min="2052" max="2052" width="3.7109375" style="284" customWidth="1"/>
    <col min="2053" max="2054" width="4.7109375" style="284" customWidth="1"/>
    <col min="2055" max="2055" width="33.7109375" style="284" customWidth="1"/>
    <col min="2056" max="2058" width="12.7109375" style="284" customWidth="1"/>
    <col min="2059" max="2059" width="13.7109375" style="284" customWidth="1"/>
    <col min="2060" max="2060" width="12.7109375" style="284" customWidth="1"/>
    <col min="2061" max="2061" width="9.140625" style="284"/>
    <col min="2062" max="2062" width="10.140625" style="284" bestFit="1" customWidth="1"/>
    <col min="2063" max="2307" width="9.140625" style="284"/>
    <col min="2308" max="2308" width="3.7109375" style="284" customWidth="1"/>
    <col min="2309" max="2310" width="4.7109375" style="284" customWidth="1"/>
    <col min="2311" max="2311" width="33.7109375" style="284" customWidth="1"/>
    <col min="2312" max="2314" width="12.7109375" style="284" customWidth="1"/>
    <col min="2315" max="2315" width="13.7109375" style="284" customWidth="1"/>
    <col min="2316" max="2316" width="12.7109375" style="284" customWidth="1"/>
    <col min="2317" max="2317" width="9.140625" style="284"/>
    <col min="2318" max="2318" width="10.140625" style="284" bestFit="1" customWidth="1"/>
    <col min="2319" max="2563" width="9.140625" style="284"/>
    <col min="2564" max="2564" width="3.7109375" style="284" customWidth="1"/>
    <col min="2565" max="2566" width="4.7109375" style="284" customWidth="1"/>
    <col min="2567" max="2567" width="33.7109375" style="284" customWidth="1"/>
    <col min="2568" max="2570" width="12.7109375" style="284" customWidth="1"/>
    <col min="2571" max="2571" width="13.7109375" style="284" customWidth="1"/>
    <col min="2572" max="2572" width="12.7109375" style="284" customWidth="1"/>
    <col min="2573" max="2573" width="9.140625" style="284"/>
    <col min="2574" max="2574" width="10.140625" style="284" bestFit="1" customWidth="1"/>
    <col min="2575" max="2819" width="9.140625" style="284"/>
    <col min="2820" max="2820" width="3.7109375" style="284" customWidth="1"/>
    <col min="2821" max="2822" width="4.7109375" style="284" customWidth="1"/>
    <col min="2823" max="2823" width="33.7109375" style="284" customWidth="1"/>
    <col min="2824" max="2826" width="12.7109375" style="284" customWidth="1"/>
    <col min="2827" max="2827" width="13.7109375" style="284" customWidth="1"/>
    <col min="2828" max="2828" width="12.7109375" style="284" customWidth="1"/>
    <col min="2829" max="2829" width="9.140625" style="284"/>
    <col min="2830" max="2830" width="10.140625" style="284" bestFit="1" customWidth="1"/>
    <col min="2831" max="3075" width="9.140625" style="284"/>
    <col min="3076" max="3076" width="3.7109375" style="284" customWidth="1"/>
    <col min="3077" max="3078" width="4.7109375" style="284" customWidth="1"/>
    <col min="3079" max="3079" width="33.7109375" style="284" customWidth="1"/>
    <col min="3080" max="3082" width="12.7109375" style="284" customWidth="1"/>
    <col min="3083" max="3083" width="13.7109375" style="284" customWidth="1"/>
    <col min="3084" max="3084" width="12.7109375" style="284" customWidth="1"/>
    <col min="3085" max="3085" width="9.140625" style="284"/>
    <col min="3086" max="3086" width="10.140625" style="284" bestFit="1" customWidth="1"/>
    <col min="3087" max="3331" width="9.140625" style="284"/>
    <col min="3332" max="3332" width="3.7109375" style="284" customWidth="1"/>
    <col min="3333" max="3334" width="4.7109375" style="284" customWidth="1"/>
    <col min="3335" max="3335" width="33.7109375" style="284" customWidth="1"/>
    <col min="3336" max="3338" width="12.7109375" style="284" customWidth="1"/>
    <col min="3339" max="3339" width="13.7109375" style="284" customWidth="1"/>
    <col min="3340" max="3340" width="12.7109375" style="284" customWidth="1"/>
    <col min="3341" max="3341" width="9.140625" style="284"/>
    <col min="3342" max="3342" width="10.140625" style="284" bestFit="1" customWidth="1"/>
    <col min="3343" max="3587" width="9.140625" style="284"/>
    <col min="3588" max="3588" width="3.7109375" style="284" customWidth="1"/>
    <col min="3589" max="3590" width="4.7109375" style="284" customWidth="1"/>
    <col min="3591" max="3591" width="33.7109375" style="284" customWidth="1"/>
    <col min="3592" max="3594" width="12.7109375" style="284" customWidth="1"/>
    <col min="3595" max="3595" width="13.7109375" style="284" customWidth="1"/>
    <col min="3596" max="3596" width="12.7109375" style="284" customWidth="1"/>
    <col min="3597" max="3597" width="9.140625" style="284"/>
    <col min="3598" max="3598" width="10.140625" style="284" bestFit="1" customWidth="1"/>
    <col min="3599" max="3843" width="9.140625" style="284"/>
    <col min="3844" max="3844" width="3.7109375" style="284" customWidth="1"/>
    <col min="3845" max="3846" width="4.7109375" style="284" customWidth="1"/>
    <col min="3847" max="3847" width="33.7109375" style="284" customWidth="1"/>
    <col min="3848" max="3850" width="12.7109375" style="284" customWidth="1"/>
    <col min="3851" max="3851" width="13.7109375" style="284" customWidth="1"/>
    <col min="3852" max="3852" width="12.7109375" style="284" customWidth="1"/>
    <col min="3853" max="3853" width="9.140625" style="284"/>
    <col min="3854" max="3854" width="10.140625" style="284" bestFit="1" customWidth="1"/>
    <col min="3855" max="4099" width="9.140625" style="284"/>
    <col min="4100" max="4100" width="3.7109375" style="284" customWidth="1"/>
    <col min="4101" max="4102" width="4.7109375" style="284" customWidth="1"/>
    <col min="4103" max="4103" width="33.7109375" style="284" customWidth="1"/>
    <col min="4104" max="4106" width="12.7109375" style="284" customWidth="1"/>
    <col min="4107" max="4107" width="13.7109375" style="284" customWidth="1"/>
    <col min="4108" max="4108" width="12.7109375" style="284" customWidth="1"/>
    <col min="4109" max="4109" width="9.140625" style="284"/>
    <col min="4110" max="4110" width="10.140625" style="284" bestFit="1" customWidth="1"/>
    <col min="4111" max="4355" width="9.140625" style="284"/>
    <col min="4356" max="4356" width="3.7109375" style="284" customWidth="1"/>
    <col min="4357" max="4358" width="4.7109375" style="284" customWidth="1"/>
    <col min="4359" max="4359" width="33.7109375" style="284" customWidth="1"/>
    <col min="4360" max="4362" width="12.7109375" style="284" customWidth="1"/>
    <col min="4363" max="4363" width="13.7109375" style="284" customWidth="1"/>
    <col min="4364" max="4364" width="12.7109375" style="284" customWidth="1"/>
    <col min="4365" max="4365" width="9.140625" style="284"/>
    <col min="4366" max="4366" width="10.140625" style="284" bestFit="1" customWidth="1"/>
    <col min="4367" max="4611" width="9.140625" style="284"/>
    <col min="4612" max="4612" width="3.7109375" style="284" customWidth="1"/>
    <col min="4613" max="4614" width="4.7109375" style="284" customWidth="1"/>
    <col min="4615" max="4615" width="33.7109375" style="284" customWidth="1"/>
    <col min="4616" max="4618" width="12.7109375" style="284" customWidth="1"/>
    <col min="4619" max="4619" width="13.7109375" style="284" customWidth="1"/>
    <col min="4620" max="4620" width="12.7109375" style="284" customWidth="1"/>
    <col min="4621" max="4621" width="9.140625" style="284"/>
    <col min="4622" max="4622" width="10.140625" style="284" bestFit="1" customWidth="1"/>
    <col min="4623" max="4867" width="9.140625" style="284"/>
    <col min="4868" max="4868" width="3.7109375" style="284" customWidth="1"/>
    <col min="4869" max="4870" width="4.7109375" style="284" customWidth="1"/>
    <col min="4871" max="4871" width="33.7109375" style="284" customWidth="1"/>
    <col min="4872" max="4874" width="12.7109375" style="284" customWidth="1"/>
    <col min="4875" max="4875" width="13.7109375" style="284" customWidth="1"/>
    <col min="4876" max="4876" width="12.7109375" style="284" customWidth="1"/>
    <col min="4877" max="4877" width="9.140625" style="284"/>
    <col min="4878" max="4878" width="10.140625" style="284" bestFit="1" customWidth="1"/>
    <col min="4879" max="5123" width="9.140625" style="284"/>
    <col min="5124" max="5124" width="3.7109375" style="284" customWidth="1"/>
    <col min="5125" max="5126" width="4.7109375" style="284" customWidth="1"/>
    <col min="5127" max="5127" width="33.7109375" style="284" customWidth="1"/>
    <col min="5128" max="5130" width="12.7109375" style="284" customWidth="1"/>
    <col min="5131" max="5131" width="13.7109375" style="284" customWidth="1"/>
    <col min="5132" max="5132" width="12.7109375" style="284" customWidth="1"/>
    <col min="5133" max="5133" width="9.140625" style="284"/>
    <col min="5134" max="5134" width="10.140625" style="284" bestFit="1" customWidth="1"/>
    <col min="5135" max="5379" width="9.140625" style="284"/>
    <col min="5380" max="5380" width="3.7109375" style="284" customWidth="1"/>
    <col min="5381" max="5382" width="4.7109375" style="284" customWidth="1"/>
    <col min="5383" max="5383" width="33.7109375" style="284" customWidth="1"/>
    <col min="5384" max="5386" width="12.7109375" style="284" customWidth="1"/>
    <col min="5387" max="5387" width="13.7109375" style="284" customWidth="1"/>
    <col min="5388" max="5388" width="12.7109375" style="284" customWidth="1"/>
    <col min="5389" max="5389" width="9.140625" style="284"/>
    <col min="5390" max="5390" width="10.140625" style="284" bestFit="1" customWidth="1"/>
    <col min="5391" max="5635" width="9.140625" style="284"/>
    <col min="5636" max="5636" width="3.7109375" style="284" customWidth="1"/>
    <col min="5637" max="5638" width="4.7109375" style="284" customWidth="1"/>
    <col min="5639" max="5639" width="33.7109375" style="284" customWidth="1"/>
    <col min="5640" max="5642" width="12.7109375" style="284" customWidth="1"/>
    <col min="5643" max="5643" width="13.7109375" style="284" customWidth="1"/>
    <col min="5644" max="5644" width="12.7109375" style="284" customWidth="1"/>
    <col min="5645" max="5645" width="9.140625" style="284"/>
    <col min="5646" max="5646" width="10.140625" style="284" bestFit="1" customWidth="1"/>
    <col min="5647" max="5891" width="9.140625" style="284"/>
    <col min="5892" max="5892" width="3.7109375" style="284" customWidth="1"/>
    <col min="5893" max="5894" width="4.7109375" style="284" customWidth="1"/>
    <col min="5895" max="5895" width="33.7109375" style="284" customWidth="1"/>
    <col min="5896" max="5898" width="12.7109375" style="284" customWidth="1"/>
    <col min="5899" max="5899" width="13.7109375" style="284" customWidth="1"/>
    <col min="5900" max="5900" width="12.7109375" style="284" customWidth="1"/>
    <col min="5901" max="5901" width="9.140625" style="284"/>
    <col min="5902" max="5902" width="10.140625" style="284" bestFit="1" customWidth="1"/>
    <col min="5903" max="6147" width="9.140625" style="284"/>
    <col min="6148" max="6148" width="3.7109375" style="284" customWidth="1"/>
    <col min="6149" max="6150" width="4.7109375" style="284" customWidth="1"/>
    <col min="6151" max="6151" width="33.7109375" style="284" customWidth="1"/>
    <col min="6152" max="6154" width="12.7109375" style="284" customWidth="1"/>
    <col min="6155" max="6155" width="13.7109375" style="284" customWidth="1"/>
    <col min="6156" max="6156" width="12.7109375" style="284" customWidth="1"/>
    <col min="6157" max="6157" width="9.140625" style="284"/>
    <col min="6158" max="6158" width="10.140625" style="284" bestFit="1" customWidth="1"/>
    <col min="6159" max="6403" width="9.140625" style="284"/>
    <col min="6404" max="6404" width="3.7109375" style="284" customWidth="1"/>
    <col min="6405" max="6406" width="4.7109375" style="284" customWidth="1"/>
    <col min="6407" max="6407" width="33.7109375" style="284" customWidth="1"/>
    <col min="6408" max="6410" width="12.7109375" style="284" customWidth="1"/>
    <col min="6411" max="6411" width="13.7109375" style="284" customWidth="1"/>
    <col min="6412" max="6412" width="12.7109375" style="284" customWidth="1"/>
    <col min="6413" max="6413" width="9.140625" style="284"/>
    <col min="6414" max="6414" width="10.140625" style="284" bestFit="1" customWidth="1"/>
    <col min="6415" max="6659" width="9.140625" style="284"/>
    <col min="6660" max="6660" width="3.7109375" style="284" customWidth="1"/>
    <col min="6661" max="6662" width="4.7109375" style="284" customWidth="1"/>
    <col min="6663" max="6663" width="33.7109375" style="284" customWidth="1"/>
    <col min="6664" max="6666" width="12.7109375" style="284" customWidth="1"/>
    <col min="6667" max="6667" width="13.7109375" style="284" customWidth="1"/>
    <col min="6668" max="6668" width="12.7109375" style="284" customWidth="1"/>
    <col min="6669" max="6669" width="9.140625" style="284"/>
    <col min="6670" max="6670" width="10.140625" style="284" bestFit="1" customWidth="1"/>
    <col min="6671" max="6915" width="9.140625" style="284"/>
    <col min="6916" max="6916" width="3.7109375" style="284" customWidth="1"/>
    <col min="6917" max="6918" width="4.7109375" style="284" customWidth="1"/>
    <col min="6919" max="6919" width="33.7109375" style="284" customWidth="1"/>
    <col min="6920" max="6922" width="12.7109375" style="284" customWidth="1"/>
    <col min="6923" max="6923" width="13.7109375" style="284" customWidth="1"/>
    <col min="6924" max="6924" width="12.7109375" style="284" customWidth="1"/>
    <col min="6925" max="6925" width="9.140625" style="284"/>
    <col min="6926" max="6926" width="10.140625" style="284" bestFit="1" customWidth="1"/>
    <col min="6927" max="7171" width="9.140625" style="284"/>
    <col min="7172" max="7172" width="3.7109375" style="284" customWidth="1"/>
    <col min="7173" max="7174" width="4.7109375" style="284" customWidth="1"/>
    <col min="7175" max="7175" width="33.7109375" style="284" customWidth="1"/>
    <col min="7176" max="7178" width="12.7109375" style="284" customWidth="1"/>
    <col min="7179" max="7179" width="13.7109375" style="284" customWidth="1"/>
    <col min="7180" max="7180" width="12.7109375" style="284" customWidth="1"/>
    <col min="7181" max="7181" width="9.140625" style="284"/>
    <col min="7182" max="7182" width="10.140625" style="284" bestFit="1" customWidth="1"/>
    <col min="7183" max="7427" width="9.140625" style="284"/>
    <col min="7428" max="7428" width="3.7109375" style="284" customWidth="1"/>
    <col min="7429" max="7430" width="4.7109375" style="284" customWidth="1"/>
    <col min="7431" max="7431" width="33.7109375" style="284" customWidth="1"/>
    <col min="7432" max="7434" width="12.7109375" style="284" customWidth="1"/>
    <col min="7435" max="7435" width="13.7109375" style="284" customWidth="1"/>
    <col min="7436" max="7436" width="12.7109375" style="284" customWidth="1"/>
    <col min="7437" max="7437" width="9.140625" style="284"/>
    <col min="7438" max="7438" width="10.140625" style="284" bestFit="1" customWidth="1"/>
    <col min="7439" max="7683" width="9.140625" style="284"/>
    <col min="7684" max="7684" width="3.7109375" style="284" customWidth="1"/>
    <col min="7685" max="7686" width="4.7109375" style="284" customWidth="1"/>
    <col min="7687" max="7687" width="33.7109375" style="284" customWidth="1"/>
    <col min="7688" max="7690" width="12.7109375" style="284" customWidth="1"/>
    <col min="7691" max="7691" width="13.7109375" style="284" customWidth="1"/>
    <col min="7692" max="7692" width="12.7109375" style="284" customWidth="1"/>
    <col min="7693" max="7693" width="9.140625" style="284"/>
    <col min="7694" max="7694" width="10.140625" style="284" bestFit="1" customWidth="1"/>
    <col min="7695" max="7939" width="9.140625" style="284"/>
    <col min="7940" max="7940" width="3.7109375" style="284" customWidth="1"/>
    <col min="7941" max="7942" width="4.7109375" style="284" customWidth="1"/>
    <col min="7943" max="7943" width="33.7109375" style="284" customWidth="1"/>
    <col min="7944" max="7946" width="12.7109375" style="284" customWidth="1"/>
    <col min="7947" max="7947" width="13.7109375" style="284" customWidth="1"/>
    <col min="7948" max="7948" width="12.7109375" style="284" customWidth="1"/>
    <col min="7949" max="7949" width="9.140625" style="284"/>
    <col min="7950" max="7950" width="10.140625" style="284" bestFit="1" customWidth="1"/>
    <col min="7951" max="8195" width="9.140625" style="284"/>
    <col min="8196" max="8196" width="3.7109375" style="284" customWidth="1"/>
    <col min="8197" max="8198" width="4.7109375" style="284" customWidth="1"/>
    <col min="8199" max="8199" width="33.7109375" style="284" customWidth="1"/>
    <col min="8200" max="8202" width="12.7109375" style="284" customWidth="1"/>
    <col min="8203" max="8203" width="13.7109375" style="284" customWidth="1"/>
    <col min="8204" max="8204" width="12.7109375" style="284" customWidth="1"/>
    <col min="8205" max="8205" width="9.140625" style="284"/>
    <col min="8206" max="8206" width="10.140625" style="284" bestFit="1" customWidth="1"/>
    <col min="8207" max="8451" width="9.140625" style="284"/>
    <col min="8452" max="8452" width="3.7109375" style="284" customWidth="1"/>
    <col min="8453" max="8454" width="4.7109375" style="284" customWidth="1"/>
    <col min="8455" max="8455" width="33.7109375" style="284" customWidth="1"/>
    <col min="8456" max="8458" width="12.7109375" style="284" customWidth="1"/>
    <col min="8459" max="8459" width="13.7109375" style="284" customWidth="1"/>
    <col min="8460" max="8460" width="12.7109375" style="284" customWidth="1"/>
    <col min="8461" max="8461" width="9.140625" style="284"/>
    <col min="8462" max="8462" width="10.140625" style="284" bestFit="1" customWidth="1"/>
    <col min="8463" max="8707" width="9.140625" style="284"/>
    <col min="8708" max="8708" width="3.7109375" style="284" customWidth="1"/>
    <col min="8709" max="8710" width="4.7109375" style="284" customWidth="1"/>
    <col min="8711" max="8711" width="33.7109375" style="284" customWidth="1"/>
    <col min="8712" max="8714" width="12.7109375" style="284" customWidth="1"/>
    <col min="8715" max="8715" width="13.7109375" style="284" customWidth="1"/>
    <col min="8716" max="8716" width="12.7109375" style="284" customWidth="1"/>
    <col min="8717" max="8717" width="9.140625" style="284"/>
    <col min="8718" max="8718" width="10.140625" style="284" bestFit="1" customWidth="1"/>
    <col min="8719" max="8963" width="9.140625" style="284"/>
    <col min="8964" max="8964" width="3.7109375" style="284" customWidth="1"/>
    <col min="8965" max="8966" width="4.7109375" style="284" customWidth="1"/>
    <col min="8967" max="8967" width="33.7109375" style="284" customWidth="1"/>
    <col min="8968" max="8970" width="12.7109375" style="284" customWidth="1"/>
    <col min="8971" max="8971" width="13.7109375" style="284" customWidth="1"/>
    <col min="8972" max="8972" width="12.7109375" style="284" customWidth="1"/>
    <col min="8973" max="8973" width="9.140625" style="284"/>
    <col min="8974" max="8974" width="10.140625" style="284" bestFit="1" customWidth="1"/>
    <col min="8975" max="9219" width="9.140625" style="284"/>
    <col min="9220" max="9220" width="3.7109375" style="284" customWidth="1"/>
    <col min="9221" max="9222" width="4.7109375" style="284" customWidth="1"/>
    <col min="9223" max="9223" width="33.7109375" style="284" customWidth="1"/>
    <col min="9224" max="9226" width="12.7109375" style="284" customWidth="1"/>
    <col min="9227" max="9227" width="13.7109375" style="284" customWidth="1"/>
    <col min="9228" max="9228" width="12.7109375" style="284" customWidth="1"/>
    <col min="9229" max="9229" width="9.140625" style="284"/>
    <col min="9230" max="9230" width="10.140625" style="284" bestFit="1" customWidth="1"/>
    <col min="9231" max="9475" width="9.140625" style="284"/>
    <col min="9476" max="9476" width="3.7109375" style="284" customWidth="1"/>
    <col min="9477" max="9478" width="4.7109375" style="284" customWidth="1"/>
    <col min="9479" max="9479" width="33.7109375" style="284" customWidth="1"/>
    <col min="9480" max="9482" width="12.7109375" style="284" customWidth="1"/>
    <col min="9483" max="9483" width="13.7109375" style="284" customWidth="1"/>
    <col min="9484" max="9484" width="12.7109375" style="284" customWidth="1"/>
    <col min="9485" max="9485" width="9.140625" style="284"/>
    <col min="9486" max="9486" width="10.140625" style="284" bestFit="1" customWidth="1"/>
    <col min="9487" max="9731" width="9.140625" style="284"/>
    <col min="9732" max="9732" width="3.7109375" style="284" customWidth="1"/>
    <col min="9733" max="9734" width="4.7109375" style="284" customWidth="1"/>
    <col min="9735" max="9735" width="33.7109375" style="284" customWidth="1"/>
    <col min="9736" max="9738" width="12.7109375" style="284" customWidth="1"/>
    <col min="9739" max="9739" width="13.7109375" style="284" customWidth="1"/>
    <col min="9740" max="9740" width="12.7109375" style="284" customWidth="1"/>
    <col min="9741" max="9741" width="9.140625" style="284"/>
    <col min="9742" max="9742" width="10.140625" style="284" bestFit="1" customWidth="1"/>
    <col min="9743" max="9987" width="9.140625" style="284"/>
    <col min="9988" max="9988" width="3.7109375" style="284" customWidth="1"/>
    <col min="9989" max="9990" width="4.7109375" style="284" customWidth="1"/>
    <col min="9991" max="9991" width="33.7109375" style="284" customWidth="1"/>
    <col min="9992" max="9994" width="12.7109375" style="284" customWidth="1"/>
    <col min="9995" max="9995" width="13.7109375" style="284" customWidth="1"/>
    <col min="9996" max="9996" width="12.7109375" style="284" customWidth="1"/>
    <col min="9997" max="9997" width="9.140625" style="284"/>
    <col min="9998" max="9998" width="10.140625" style="284" bestFit="1" customWidth="1"/>
    <col min="9999" max="10243" width="9.140625" style="284"/>
    <col min="10244" max="10244" width="3.7109375" style="284" customWidth="1"/>
    <col min="10245" max="10246" width="4.7109375" style="284" customWidth="1"/>
    <col min="10247" max="10247" width="33.7109375" style="284" customWidth="1"/>
    <col min="10248" max="10250" width="12.7109375" style="284" customWidth="1"/>
    <col min="10251" max="10251" width="13.7109375" style="284" customWidth="1"/>
    <col min="10252" max="10252" width="12.7109375" style="284" customWidth="1"/>
    <col min="10253" max="10253" width="9.140625" style="284"/>
    <col min="10254" max="10254" width="10.140625" style="284" bestFit="1" customWidth="1"/>
    <col min="10255" max="10499" width="9.140625" style="284"/>
    <col min="10500" max="10500" width="3.7109375" style="284" customWidth="1"/>
    <col min="10501" max="10502" width="4.7109375" style="284" customWidth="1"/>
    <col min="10503" max="10503" width="33.7109375" style="284" customWidth="1"/>
    <col min="10504" max="10506" width="12.7109375" style="284" customWidth="1"/>
    <col min="10507" max="10507" width="13.7109375" style="284" customWidth="1"/>
    <col min="10508" max="10508" width="12.7109375" style="284" customWidth="1"/>
    <col min="10509" max="10509" width="9.140625" style="284"/>
    <col min="10510" max="10510" width="10.140625" style="284" bestFit="1" customWidth="1"/>
    <col min="10511" max="10755" width="9.140625" style="284"/>
    <col min="10756" max="10756" width="3.7109375" style="284" customWidth="1"/>
    <col min="10757" max="10758" width="4.7109375" style="284" customWidth="1"/>
    <col min="10759" max="10759" width="33.7109375" style="284" customWidth="1"/>
    <col min="10760" max="10762" width="12.7109375" style="284" customWidth="1"/>
    <col min="10763" max="10763" width="13.7109375" style="284" customWidth="1"/>
    <col min="10764" max="10764" width="12.7109375" style="284" customWidth="1"/>
    <col min="10765" max="10765" width="9.140625" style="284"/>
    <col min="10766" max="10766" width="10.140625" style="284" bestFit="1" customWidth="1"/>
    <col min="10767" max="11011" width="9.140625" style="284"/>
    <col min="11012" max="11012" width="3.7109375" style="284" customWidth="1"/>
    <col min="11013" max="11014" width="4.7109375" style="284" customWidth="1"/>
    <col min="11015" max="11015" width="33.7109375" style="284" customWidth="1"/>
    <col min="11016" max="11018" width="12.7109375" style="284" customWidth="1"/>
    <col min="11019" max="11019" width="13.7109375" style="284" customWidth="1"/>
    <col min="11020" max="11020" width="12.7109375" style="284" customWidth="1"/>
    <col min="11021" max="11021" width="9.140625" style="284"/>
    <col min="11022" max="11022" width="10.140625" style="284" bestFit="1" customWidth="1"/>
    <col min="11023" max="11267" width="9.140625" style="284"/>
    <col min="11268" max="11268" width="3.7109375" style="284" customWidth="1"/>
    <col min="11269" max="11270" width="4.7109375" style="284" customWidth="1"/>
    <col min="11271" max="11271" width="33.7109375" style="284" customWidth="1"/>
    <col min="11272" max="11274" width="12.7109375" style="284" customWidth="1"/>
    <col min="11275" max="11275" width="13.7109375" style="284" customWidth="1"/>
    <col min="11276" max="11276" width="12.7109375" style="284" customWidth="1"/>
    <col min="11277" max="11277" width="9.140625" style="284"/>
    <col min="11278" max="11278" width="10.140625" style="284" bestFit="1" customWidth="1"/>
    <col min="11279" max="11523" width="9.140625" style="284"/>
    <col min="11524" max="11524" width="3.7109375" style="284" customWidth="1"/>
    <col min="11525" max="11526" width="4.7109375" style="284" customWidth="1"/>
    <col min="11527" max="11527" width="33.7109375" style="284" customWidth="1"/>
    <col min="11528" max="11530" width="12.7109375" style="284" customWidth="1"/>
    <col min="11531" max="11531" width="13.7109375" style="284" customWidth="1"/>
    <col min="11532" max="11532" width="12.7109375" style="284" customWidth="1"/>
    <col min="11533" max="11533" width="9.140625" style="284"/>
    <col min="11534" max="11534" width="10.140625" style="284" bestFit="1" customWidth="1"/>
    <col min="11535" max="11779" width="9.140625" style="284"/>
    <col min="11780" max="11780" width="3.7109375" style="284" customWidth="1"/>
    <col min="11781" max="11782" width="4.7109375" style="284" customWidth="1"/>
    <col min="11783" max="11783" width="33.7109375" style="284" customWidth="1"/>
    <col min="11784" max="11786" width="12.7109375" style="284" customWidth="1"/>
    <col min="11787" max="11787" width="13.7109375" style="284" customWidth="1"/>
    <col min="11788" max="11788" width="12.7109375" style="284" customWidth="1"/>
    <col min="11789" max="11789" width="9.140625" style="284"/>
    <col min="11790" max="11790" width="10.140625" style="284" bestFit="1" customWidth="1"/>
    <col min="11791" max="12035" width="9.140625" style="284"/>
    <col min="12036" max="12036" width="3.7109375" style="284" customWidth="1"/>
    <col min="12037" max="12038" width="4.7109375" style="284" customWidth="1"/>
    <col min="12039" max="12039" width="33.7109375" style="284" customWidth="1"/>
    <col min="12040" max="12042" width="12.7109375" style="284" customWidth="1"/>
    <col min="12043" max="12043" width="13.7109375" style="284" customWidth="1"/>
    <col min="12044" max="12044" width="12.7109375" style="284" customWidth="1"/>
    <col min="12045" max="12045" width="9.140625" style="284"/>
    <col min="12046" max="12046" width="10.140625" style="284" bestFit="1" customWidth="1"/>
    <col min="12047" max="12291" width="9.140625" style="284"/>
    <col min="12292" max="12292" width="3.7109375" style="284" customWidth="1"/>
    <col min="12293" max="12294" width="4.7109375" style="284" customWidth="1"/>
    <col min="12295" max="12295" width="33.7109375" style="284" customWidth="1"/>
    <col min="12296" max="12298" width="12.7109375" style="284" customWidth="1"/>
    <col min="12299" max="12299" width="13.7109375" style="284" customWidth="1"/>
    <col min="12300" max="12300" width="12.7109375" style="284" customWidth="1"/>
    <col min="12301" max="12301" width="9.140625" style="284"/>
    <col min="12302" max="12302" width="10.140625" style="284" bestFit="1" customWidth="1"/>
    <col min="12303" max="12547" width="9.140625" style="284"/>
    <col min="12548" max="12548" width="3.7109375" style="284" customWidth="1"/>
    <col min="12549" max="12550" width="4.7109375" style="284" customWidth="1"/>
    <col min="12551" max="12551" width="33.7109375" style="284" customWidth="1"/>
    <col min="12552" max="12554" width="12.7109375" style="284" customWidth="1"/>
    <col min="12555" max="12555" width="13.7109375" style="284" customWidth="1"/>
    <col min="12556" max="12556" width="12.7109375" style="284" customWidth="1"/>
    <col min="12557" max="12557" width="9.140625" style="284"/>
    <col min="12558" max="12558" width="10.140625" style="284" bestFit="1" customWidth="1"/>
    <col min="12559" max="12803" width="9.140625" style="284"/>
    <col min="12804" max="12804" width="3.7109375" style="284" customWidth="1"/>
    <col min="12805" max="12806" width="4.7109375" style="284" customWidth="1"/>
    <col min="12807" max="12807" width="33.7109375" style="284" customWidth="1"/>
    <col min="12808" max="12810" width="12.7109375" style="284" customWidth="1"/>
    <col min="12811" max="12811" width="13.7109375" style="284" customWidth="1"/>
    <col min="12812" max="12812" width="12.7109375" style="284" customWidth="1"/>
    <col min="12813" max="12813" width="9.140625" style="284"/>
    <col min="12814" max="12814" width="10.140625" style="284" bestFit="1" customWidth="1"/>
    <col min="12815" max="13059" width="9.140625" style="284"/>
    <col min="13060" max="13060" width="3.7109375" style="284" customWidth="1"/>
    <col min="13061" max="13062" width="4.7109375" style="284" customWidth="1"/>
    <col min="13063" max="13063" width="33.7109375" style="284" customWidth="1"/>
    <col min="13064" max="13066" width="12.7109375" style="284" customWidth="1"/>
    <col min="13067" max="13067" width="13.7109375" style="284" customWidth="1"/>
    <col min="13068" max="13068" width="12.7109375" style="284" customWidth="1"/>
    <col min="13069" max="13069" width="9.140625" style="284"/>
    <col min="13070" max="13070" width="10.140625" style="284" bestFit="1" customWidth="1"/>
    <col min="13071" max="13315" width="9.140625" style="284"/>
    <col min="13316" max="13316" width="3.7109375" style="284" customWidth="1"/>
    <col min="13317" max="13318" width="4.7109375" style="284" customWidth="1"/>
    <col min="13319" max="13319" width="33.7109375" style="284" customWidth="1"/>
    <col min="13320" max="13322" width="12.7109375" style="284" customWidth="1"/>
    <col min="13323" max="13323" width="13.7109375" style="284" customWidth="1"/>
    <col min="13324" max="13324" width="12.7109375" style="284" customWidth="1"/>
    <col min="13325" max="13325" width="9.140625" style="284"/>
    <col min="13326" max="13326" width="10.140625" style="284" bestFit="1" customWidth="1"/>
    <col min="13327" max="13571" width="9.140625" style="284"/>
    <col min="13572" max="13572" width="3.7109375" style="284" customWidth="1"/>
    <col min="13573" max="13574" width="4.7109375" style="284" customWidth="1"/>
    <col min="13575" max="13575" width="33.7109375" style="284" customWidth="1"/>
    <col min="13576" max="13578" width="12.7109375" style="284" customWidth="1"/>
    <col min="13579" max="13579" width="13.7109375" style="284" customWidth="1"/>
    <col min="13580" max="13580" width="12.7109375" style="284" customWidth="1"/>
    <col min="13581" max="13581" width="9.140625" style="284"/>
    <col min="13582" max="13582" width="10.140625" style="284" bestFit="1" customWidth="1"/>
    <col min="13583" max="13827" width="9.140625" style="284"/>
    <col min="13828" max="13828" width="3.7109375" style="284" customWidth="1"/>
    <col min="13829" max="13830" width="4.7109375" style="284" customWidth="1"/>
    <col min="13831" max="13831" width="33.7109375" style="284" customWidth="1"/>
    <col min="13832" max="13834" width="12.7109375" style="284" customWidth="1"/>
    <col min="13835" max="13835" width="13.7109375" style="284" customWidth="1"/>
    <col min="13836" max="13836" width="12.7109375" style="284" customWidth="1"/>
    <col min="13837" max="13837" width="9.140625" style="284"/>
    <col min="13838" max="13838" width="10.140625" style="284" bestFit="1" customWidth="1"/>
    <col min="13839" max="14083" width="9.140625" style="284"/>
    <col min="14084" max="14084" width="3.7109375" style="284" customWidth="1"/>
    <col min="14085" max="14086" width="4.7109375" style="284" customWidth="1"/>
    <col min="14087" max="14087" width="33.7109375" style="284" customWidth="1"/>
    <col min="14088" max="14090" width="12.7109375" style="284" customWidth="1"/>
    <col min="14091" max="14091" width="13.7109375" style="284" customWidth="1"/>
    <col min="14092" max="14092" width="12.7109375" style="284" customWidth="1"/>
    <col min="14093" max="14093" width="9.140625" style="284"/>
    <col min="14094" max="14094" width="10.140625" style="284" bestFit="1" customWidth="1"/>
    <col min="14095" max="14339" width="9.140625" style="284"/>
    <col min="14340" max="14340" width="3.7109375" style="284" customWidth="1"/>
    <col min="14341" max="14342" width="4.7109375" style="284" customWidth="1"/>
    <col min="14343" max="14343" width="33.7109375" style="284" customWidth="1"/>
    <col min="14344" max="14346" width="12.7109375" style="284" customWidth="1"/>
    <col min="14347" max="14347" width="13.7109375" style="284" customWidth="1"/>
    <col min="14348" max="14348" width="12.7109375" style="284" customWidth="1"/>
    <col min="14349" max="14349" width="9.140625" style="284"/>
    <col min="14350" max="14350" width="10.140625" style="284" bestFit="1" customWidth="1"/>
    <col min="14351" max="14595" width="9.140625" style="284"/>
    <col min="14596" max="14596" width="3.7109375" style="284" customWidth="1"/>
    <col min="14597" max="14598" width="4.7109375" style="284" customWidth="1"/>
    <col min="14599" max="14599" width="33.7109375" style="284" customWidth="1"/>
    <col min="14600" max="14602" width="12.7109375" style="284" customWidth="1"/>
    <col min="14603" max="14603" width="13.7109375" style="284" customWidth="1"/>
    <col min="14604" max="14604" width="12.7109375" style="284" customWidth="1"/>
    <col min="14605" max="14605" width="9.140625" style="284"/>
    <col min="14606" max="14606" width="10.140625" style="284" bestFit="1" customWidth="1"/>
    <col min="14607" max="14851" width="9.140625" style="284"/>
    <col min="14852" max="14852" width="3.7109375" style="284" customWidth="1"/>
    <col min="14853" max="14854" width="4.7109375" style="284" customWidth="1"/>
    <col min="14855" max="14855" width="33.7109375" style="284" customWidth="1"/>
    <col min="14856" max="14858" width="12.7109375" style="284" customWidth="1"/>
    <col min="14859" max="14859" width="13.7109375" style="284" customWidth="1"/>
    <col min="14860" max="14860" width="12.7109375" style="284" customWidth="1"/>
    <col min="14861" max="14861" width="9.140625" style="284"/>
    <col min="14862" max="14862" width="10.140625" style="284" bestFit="1" customWidth="1"/>
    <col min="14863" max="15107" width="9.140625" style="284"/>
    <col min="15108" max="15108" width="3.7109375" style="284" customWidth="1"/>
    <col min="15109" max="15110" width="4.7109375" style="284" customWidth="1"/>
    <col min="15111" max="15111" width="33.7109375" style="284" customWidth="1"/>
    <col min="15112" max="15114" width="12.7109375" style="284" customWidth="1"/>
    <col min="15115" max="15115" width="13.7109375" style="284" customWidth="1"/>
    <col min="15116" max="15116" width="12.7109375" style="284" customWidth="1"/>
    <col min="15117" max="15117" width="9.140625" style="284"/>
    <col min="15118" max="15118" width="10.140625" style="284" bestFit="1" customWidth="1"/>
    <col min="15119" max="15363" width="9.140625" style="284"/>
    <col min="15364" max="15364" width="3.7109375" style="284" customWidth="1"/>
    <col min="15365" max="15366" width="4.7109375" style="284" customWidth="1"/>
    <col min="15367" max="15367" width="33.7109375" style="284" customWidth="1"/>
    <col min="15368" max="15370" width="12.7109375" style="284" customWidth="1"/>
    <col min="15371" max="15371" width="13.7109375" style="284" customWidth="1"/>
    <col min="15372" max="15372" width="12.7109375" style="284" customWidth="1"/>
    <col min="15373" max="15373" width="9.140625" style="284"/>
    <col min="15374" max="15374" width="10.140625" style="284" bestFit="1" customWidth="1"/>
    <col min="15375" max="15619" width="9.140625" style="284"/>
    <col min="15620" max="15620" width="3.7109375" style="284" customWidth="1"/>
    <col min="15621" max="15622" width="4.7109375" style="284" customWidth="1"/>
    <col min="15623" max="15623" width="33.7109375" style="284" customWidth="1"/>
    <col min="15624" max="15626" width="12.7109375" style="284" customWidth="1"/>
    <col min="15627" max="15627" width="13.7109375" style="284" customWidth="1"/>
    <col min="15628" max="15628" width="12.7109375" style="284" customWidth="1"/>
    <col min="15629" max="15629" width="9.140625" style="284"/>
    <col min="15630" max="15630" width="10.140625" style="284" bestFit="1" customWidth="1"/>
    <col min="15631" max="15875" width="9.140625" style="284"/>
    <col min="15876" max="15876" width="3.7109375" style="284" customWidth="1"/>
    <col min="15877" max="15878" width="4.7109375" style="284" customWidth="1"/>
    <col min="15879" max="15879" width="33.7109375" style="284" customWidth="1"/>
    <col min="15880" max="15882" width="12.7109375" style="284" customWidth="1"/>
    <col min="15883" max="15883" width="13.7109375" style="284" customWidth="1"/>
    <col min="15884" max="15884" width="12.7109375" style="284" customWidth="1"/>
    <col min="15885" max="15885" width="9.140625" style="284"/>
    <col min="15886" max="15886" width="10.140625" style="284" bestFit="1" customWidth="1"/>
    <col min="15887" max="16131" width="9.140625" style="284"/>
    <col min="16132" max="16132" width="3.7109375" style="284" customWidth="1"/>
    <col min="16133" max="16134" width="4.7109375" style="284" customWidth="1"/>
    <col min="16135" max="16135" width="33.7109375" style="284" customWidth="1"/>
    <col min="16136" max="16138" width="12.7109375" style="284" customWidth="1"/>
    <col min="16139" max="16139" width="13.7109375" style="284" customWidth="1"/>
    <col min="16140" max="16140" width="12.7109375" style="284" customWidth="1"/>
    <col min="16141" max="16141" width="9.140625" style="284"/>
    <col min="16142" max="16142" width="10.140625" style="284" bestFit="1" customWidth="1"/>
    <col min="16143" max="16384" width="9.140625" style="284"/>
  </cols>
  <sheetData>
    <row r="1" spans="1:12" x14ac:dyDescent="0.3">
      <c r="A1" s="279"/>
      <c r="B1" s="337" t="s">
        <v>149</v>
      </c>
      <c r="C1" s="337"/>
      <c r="D1" s="337"/>
      <c r="E1" s="280"/>
      <c r="F1" s="280"/>
      <c r="H1" s="282"/>
      <c r="I1" s="282"/>
      <c r="J1" s="282"/>
      <c r="K1" s="282"/>
      <c r="L1" s="283"/>
    </row>
    <row r="2" spans="1:12" x14ac:dyDescent="0.3">
      <c r="A2" s="279"/>
      <c r="B2" s="285"/>
      <c r="C2" s="285"/>
      <c r="D2" s="285"/>
      <c r="E2" s="285"/>
      <c r="F2" s="285"/>
      <c r="G2" s="285"/>
      <c r="H2" s="286"/>
      <c r="I2" s="286"/>
      <c r="J2" s="286"/>
      <c r="K2" s="286"/>
      <c r="L2" s="285"/>
    </row>
    <row r="3" spans="1:12" x14ac:dyDescent="0.3">
      <c r="B3" s="338" t="s">
        <v>85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</row>
    <row r="4" spans="1:12" x14ac:dyDescent="0.3">
      <c r="B4" s="338" t="s">
        <v>164</v>
      </c>
      <c r="C4" s="338"/>
      <c r="D4" s="338"/>
      <c r="E4" s="338"/>
      <c r="F4" s="338"/>
      <c r="G4" s="338"/>
      <c r="H4" s="338"/>
      <c r="I4" s="338"/>
      <c r="J4" s="338"/>
      <c r="K4" s="338"/>
      <c r="L4" s="338"/>
    </row>
    <row r="5" spans="1:12" x14ac:dyDescent="0.3">
      <c r="H5" s="282"/>
      <c r="I5" s="282"/>
      <c r="J5" s="282"/>
      <c r="K5" s="282"/>
      <c r="L5" s="290" t="s">
        <v>87</v>
      </c>
    </row>
    <row r="6" spans="1:12" s="293" customFormat="1" ht="15.75" thickBot="1" x14ac:dyDescent="0.35">
      <c r="A6" s="287"/>
      <c r="B6" s="288" t="s">
        <v>8</v>
      </c>
      <c r="C6" s="288" t="s">
        <v>9</v>
      </c>
      <c r="D6" s="291" t="s">
        <v>135</v>
      </c>
      <c r="E6" s="292" t="s">
        <v>88</v>
      </c>
      <c r="F6" s="292" t="s">
        <v>89</v>
      </c>
      <c r="G6" s="292" t="s">
        <v>10</v>
      </c>
      <c r="H6" s="292" t="s">
        <v>90</v>
      </c>
      <c r="I6" s="292" t="s">
        <v>128</v>
      </c>
      <c r="J6" s="292" t="s">
        <v>129</v>
      </c>
      <c r="K6" s="292" t="s">
        <v>143</v>
      </c>
      <c r="L6" s="292" t="s">
        <v>165</v>
      </c>
    </row>
    <row r="7" spans="1:12" ht="30" customHeight="1" x14ac:dyDescent="0.3">
      <c r="B7" s="339" t="s">
        <v>136</v>
      </c>
      <c r="C7" s="341" t="s">
        <v>137</v>
      </c>
      <c r="D7" s="343" t="s">
        <v>0</v>
      </c>
      <c r="E7" s="345" t="s">
        <v>138</v>
      </c>
      <c r="F7" s="345" t="s">
        <v>150</v>
      </c>
      <c r="G7" s="345" t="s">
        <v>151</v>
      </c>
      <c r="H7" s="335" t="s">
        <v>146</v>
      </c>
      <c r="I7" s="335" t="s">
        <v>147</v>
      </c>
      <c r="J7" s="335" t="s">
        <v>130</v>
      </c>
      <c r="K7" s="335" t="s">
        <v>162</v>
      </c>
      <c r="L7" s="333" t="s">
        <v>152</v>
      </c>
    </row>
    <row r="8" spans="1:12" ht="45" customHeight="1" thickBot="1" x14ac:dyDescent="0.35">
      <c r="B8" s="340"/>
      <c r="C8" s="342"/>
      <c r="D8" s="344"/>
      <c r="E8" s="346"/>
      <c r="F8" s="346"/>
      <c r="G8" s="346"/>
      <c r="H8" s="336"/>
      <c r="I8" s="336"/>
      <c r="J8" s="336"/>
      <c r="K8" s="336"/>
      <c r="L8" s="334"/>
    </row>
    <row r="9" spans="1:12" s="289" customFormat="1" ht="30" customHeight="1" x14ac:dyDescent="0.3">
      <c r="A9" s="294">
        <v>1</v>
      </c>
      <c r="B9" s="295">
        <v>1</v>
      </c>
      <c r="C9" s="296" t="s">
        <v>85</v>
      </c>
      <c r="D9" s="297"/>
      <c r="E9" s="298"/>
      <c r="F9" s="299"/>
      <c r="G9" s="300"/>
      <c r="H9" s="301"/>
      <c r="I9" s="301"/>
      <c r="J9" s="301"/>
      <c r="K9" s="301"/>
      <c r="L9" s="302"/>
    </row>
    <row r="10" spans="1:12" s="289" customFormat="1" ht="22.5" customHeight="1" x14ac:dyDescent="0.3">
      <c r="A10" s="287">
        <v>2</v>
      </c>
      <c r="B10" s="303"/>
      <c r="C10" s="304">
        <v>1</v>
      </c>
      <c r="D10" s="305" t="s">
        <v>139</v>
      </c>
      <c r="E10" s="306">
        <v>30</v>
      </c>
      <c r="F10" s="307"/>
      <c r="G10" s="308">
        <v>27</v>
      </c>
      <c r="H10" s="309">
        <v>30</v>
      </c>
      <c r="I10" s="309">
        <v>40</v>
      </c>
      <c r="J10" s="309"/>
      <c r="K10" s="309">
        <f>SUM(I10:J10)</f>
        <v>40</v>
      </c>
      <c r="L10" s="310"/>
    </row>
    <row r="11" spans="1:12" s="289" customFormat="1" ht="22.5" customHeight="1" thickBot="1" x14ac:dyDescent="0.35">
      <c r="A11" s="287">
        <v>3</v>
      </c>
      <c r="B11" s="303"/>
      <c r="C11" s="304">
        <v>2</v>
      </c>
      <c r="D11" s="305" t="s">
        <v>156</v>
      </c>
      <c r="E11" s="306">
        <v>350</v>
      </c>
      <c r="F11" s="307"/>
      <c r="G11" s="308"/>
      <c r="H11" s="309"/>
      <c r="I11" s="309">
        <v>350</v>
      </c>
      <c r="J11" s="309"/>
      <c r="K11" s="309">
        <f>SUM(I11:J11)</f>
        <v>350</v>
      </c>
      <c r="L11" s="310"/>
    </row>
    <row r="12" spans="1:12" s="319" customFormat="1" ht="30" customHeight="1" thickTop="1" thickBot="1" x14ac:dyDescent="0.35">
      <c r="A12" s="294">
        <v>4</v>
      </c>
      <c r="B12" s="311"/>
      <c r="C12" s="312"/>
      <c r="D12" s="313" t="s">
        <v>140</v>
      </c>
      <c r="E12" s="314">
        <f>SUM(E10:E11)</f>
        <v>380</v>
      </c>
      <c r="F12" s="315">
        <f t="shared" ref="F12:L12" si="0">SUM(F10:F11)</f>
        <v>0</v>
      </c>
      <c r="G12" s="316">
        <f t="shared" si="0"/>
        <v>27</v>
      </c>
      <c r="H12" s="317">
        <f t="shared" si="0"/>
        <v>30</v>
      </c>
      <c r="I12" s="317">
        <f t="shared" ref="I12" si="1">SUM(I10:I11)</f>
        <v>390</v>
      </c>
      <c r="J12" s="317">
        <f t="shared" si="0"/>
        <v>0</v>
      </c>
      <c r="K12" s="317">
        <f>SUM(K10:K11)</f>
        <v>390</v>
      </c>
      <c r="L12" s="318">
        <f t="shared" si="0"/>
        <v>0</v>
      </c>
    </row>
    <row r="13" spans="1:12" x14ac:dyDescent="0.3">
      <c r="H13" s="320">
        <f>+H12-'2.Kiad'!H14</f>
        <v>0</v>
      </c>
      <c r="I13" s="320">
        <f>+I12-'2.Kiad'!I14</f>
        <v>0</v>
      </c>
      <c r="J13" s="320">
        <f>+J12-'2.Kiad'!J14</f>
        <v>0</v>
      </c>
      <c r="K13" s="320">
        <f>+K12-'2.Kiad'!K14</f>
        <v>0</v>
      </c>
    </row>
  </sheetData>
  <mergeCells count="14">
    <mergeCell ref="L7:L8"/>
    <mergeCell ref="K7:K8"/>
    <mergeCell ref="J7:J8"/>
    <mergeCell ref="B1:D1"/>
    <mergeCell ref="B3:L3"/>
    <mergeCell ref="B4:L4"/>
    <mergeCell ref="B7:B8"/>
    <mergeCell ref="C7:C8"/>
    <mergeCell ref="D7:D8"/>
    <mergeCell ref="E7:E8"/>
    <mergeCell ref="F7:F8"/>
    <mergeCell ref="G7:G8"/>
    <mergeCell ref="H7:H8"/>
    <mergeCell ref="I7:I8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6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view="pageBreakPreview" zoomScaleNormal="75" workbookViewId="0">
      <selection activeCell="J7" sqref="J7"/>
    </sheetView>
  </sheetViews>
  <sheetFormatPr defaultColWidth="9.140625" defaultRowHeight="15" x14ac:dyDescent="0.3"/>
  <cols>
    <col min="1" max="1" width="4.42578125" style="112" customWidth="1"/>
    <col min="2" max="2" width="48.42578125" style="6" customWidth="1"/>
    <col min="3" max="4" width="13.7109375" style="113" customWidth="1"/>
    <col min="5" max="5" width="4.5703125" style="112" customWidth="1"/>
    <col min="6" max="6" width="51.140625" style="6" customWidth="1"/>
    <col min="7" max="8" width="13.7109375" style="113" customWidth="1"/>
    <col min="9" max="9" width="3.5703125" style="46" customWidth="1"/>
    <col min="10" max="16384" width="9.140625" style="6"/>
  </cols>
  <sheetData>
    <row r="1" spans="1:9" s="43" customFormat="1" x14ac:dyDescent="0.2">
      <c r="A1" s="347" t="s">
        <v>149</v>
      </c>
      <c r="B1" s="347"/>
      <c r="C1" s="41"/>
      <c r="D1" s="41"/>
      <c r="E1" s="42"/>
      <c r="G1" s="44"/>
      <c r="H1" s="44"/>
      <c r="I1" s="45"/>
    </row>
    <row r="2" spans="1:9" s="43" customFormat="1" ht="26.25" customHeight="1" x14ac:dyDescent="0.2">
      <c r="A2" s="331" t="s">
        <v>86</v>
      </c>
      <c r="B2" s="331"/>
      <c r="C2" s="331"/>
      <c r="D2" s="331"/>
      <c r="E2" s="331"/>
      <c r="F2" s="331"/>
      <c r="G2" s="331"/>
      <c r="H2" s="331"/>
      <c r="I2" s="45"/>
    </row>
    <row r="3" spans="1:9" s="43" customFormat="1" ht="27.75" customHeight="1" x14ac:dyDescent="0.2">
      <c r="A3" s="331" t="s">
        <v>153</v>
      </c>
      <c r="B3" s="331"/>
      <c r="C3" s="331"/>
      <c r="D3" s="331"/>
      <c r="E3" s="331"/>
      <c r="F3" s="331"/>
      <c r="G3" s="331"/>
      <c r="H3" s="331"/>
      <c r="I3" s="45"/>
    </row>
    <row r="4" spans="1:9" ht="45" customHeight="1" x14ac:dyDescent="0.3">
      <c r="A4" s="118"/>
      <c r="B4" s="119" t="s">
        <v>24</v>
      </c>
      <c r="C4" s="122" t="s">
        <v>146</v>
      </c>
      <c r="D4" s="186" t="s">
        <v>162</v>
      </c>
      <c r="E4" s="120"/>
      <c r="F4" s="121" t="s">
        <v>25</v>
      </c>
      <c r="G4" s="123" t="s">
        <v>146</v>
      </c>
      <c r="H4" s="123" t="s">
        <v>162</v>
      </c>
    </row>
    <row r="5" spans="1:9" ht="15" customHeight="1" x14ac:dyDescent="0.3">
      <c r="A5" s="47" t="s">
        <v>26</v>
      </c>
      <c r="B5" s="6" t="s">
        <v>27</v>
      </c>
      <c r="C5" s="124">
        <f>+'1.Bev'!H9+'1.Bev'!H11+'1.Bev'!H12</f>
        <v>1073</v>
      </c>
      <c r="D5" s="48">
        <f>+'1.Bev'!K9+'1.Bev'!K11+'1.Bev'!K12+'1.Bev'!K10</f>
        <v>2657</v>
      </c>
      <c r="E5" s="49" t="s">
        <v>26</v>
      </c>
      <c r="F5" s="6" t="s">
        <v>16</v>
      </c>
      <c r="G5" s="50">
        <f>+'2.Kiad'!H8</f>
        <v>100</v>
      </c>
      <c r="H5" s="50">
        <f>+'2.Kiad'!K8</f>
        <v>200</v>
      </c>
    </row>
    <row r="6" spans="1:9" ht="15" customHeight="1" x14ac:dyDescent="0.3">
      <c r="A6" s="47" t="s">
        <v>28</v>
      </c>
      <c r="B6" s="6" t="s">
        <v>11</v>
      </c>
      <c r="C6" s="124"/>
      <c r="D6" s="48"/>
      <c r="E6" s="49" t="s">
        <v>28</v>
      </c>
      <c r="F6" s="6" t="s">
        <v>29</v>
      </c>
      <c r="G6" s="50">
        <f>+'2.Kiad'!H9</f>
        <v>40</v>
      </c>
      <c r="H6" s="50">
        <f>+'2.Kiad'!K9</f>
        <v>80</v>
      </c>
    </row>
    <row r="7" spans="1:9" x14ac:dyDescent="0.3">
      <c r="A7" s="47" t="s">
        <v>30</v>
      </c>
      <c r="B7" s="7" t="s">
        <v>31</v>
      </c>
      <c r="C7" s="124"/>
      <c r="D7" s="48"/>
      <c r="E7" s="49" t="s">
        <v>30</v>
      </c>
      <c r="F7" s="51" t="s">
        <v>17</v>
      </c>
      <c r="G7" s="50">
        <f>+'2.Kiad'!H10</f>
        <v>903</v>
      </c>
      <c r="H7" s="50">
        <f>+'2.Kiad'!K10</f>
        <v>2697</v>
      </c>
    </row>
    <row r="8" spans="1:9" x14ac:dyDescent="0.3">
      <c r="A8" s="47" t="s">
        <v>32</v>
      </c>
      <c r="B8" s="51" t="s">
        <v>33</v>
      </c>
      <c r="C8" s="124"/>
      <c r="D8" s="48"/>
      <c r="E8" s="52" t="s">
        <v>32</v>
      </c>
      <c r="F8" s="51" t="s">
        <v>19</v>
      </c>
      <c r="G8" s="50">
        <f>+'2.Kiad'!H11</f>
        <v>0</v>
      </c>
      <c r="H8" s="50">
        <f>+'2.Kiad'!K11</f>
        <v>0</v>
      </c>
    </row>
    <row r="9" spans="1:9" x14ac:dyDescent="0.3">
      <c r="A9" s="47"/>
      <c r="B9" s="7"/>
      <c r="C9" s="124"/>
      <c r="D9" s="48"/>
      <c r="E9" s="52" t="s">
        <v>34</v>
      </c>
      <c r="F9" s="53" t="s">
        <v>77</v>
      </c>
      <c r="G9" s="50">
        <f>+'2.Kiad'!H12</f>
        <v>0</v>
      </c>
      <c r="H9" s="50">
        <f>+'2.Kiad'!K12</f>
        <v>0</v>
      </c>
    </row>
    <row r="10" spans="1:9" x14ac:dyDescent="0.3">
      <c r="A10" s="47"/>
      <c r="B10" s="7"/>
      <c r="C10" s="124"/>
      <c r="D10" s="48"/>
      <c r="E10" s="52" t="s">
        <v>37</v>
      </c>
      <c r="F10" s="53" t="s">
        <v>76</v>
      </c>
      <c r="G10" s="50"/>
      <c r="H10" s="50"/>
    </row>
    <row r="11" spans="1:9" s="43" customFormat="1" ht="24.95" customHeight="1" x14ac:dyDescent="0.2">
      <c r="A11" s="54"/>
      <c r="B11" s="55" t="s">
        <v>66</v>
      </c>
      <c r="C11" s="56">
        <f>SUM(C5:C9)</f>
        <v>1073</v>
      </c>
      <c r="D11" s="187">
        <f>SUM(D5:D9)</f>
        <v>2657</v>
      </c>
      <c r="E11" s="57"/>
      <c r="F11" s="55" t="s">
        <v>74</v>
      </c>
      <c r="G11" s="58">
        <f>SUM(G5:G10)</f>
        <v>1043</v>
      </c>
      <c r="H11" s="58">
        <f>SUM(H5:H10)</f>
        <v>2977</v>
      </c>
      <c r="I11" s="45"/>
    </row>
    <row r="12" spans="1:9" ht="23.25" customHeight="1" x14ac:dyDescent="0.3">
      <c r="A12" s="59"/>
      <c r="B12" s="60" t="s">
        <v>35</v>
      </c>
      <c r="C12" s="188"/>
      <c r="D12" s="61"/>
      <c r="E12" s="62"/>
      <c r="F12" s="60" t="s">
        <v>36</v>
      </c>
      <c r="G12" s="63"/>
      <c r="H12" s="63"/>
      <c r="I12" s="64"/>
    </row>
    <row r="13" spans="1:9" x14ac:dyDescent="0.3">
      <c r="A13" s="65" t="s">
        <v>34</v>
      </c>
      <c r="B13" s="66" t="s">
        <v>38</v>
      </c>
      <c r="C13" s="189"/>
      <c r="D13" s="67"/>
      <c r="E13" s="68" t="s">
        <v>40</v>
      </c>
      <c r="F13" s="66" t="s">
        <v>39</v>
      </c>
      <c r="G13" s="63">
        <f>+'2.Kiad'!H14</f>
        <v>30</v>
      </c>
      <c r="H13" s="63">
        <f>+'2.Kiad'!K14</f>
        <v>390</v>
      </c>
      <c r="I13" s="69"/>
    </row>
    <row r="14" spans="1:9" x14ac:dyDescent="0.3">
      <c r="A14" s="65" t="s">
        <v>37</v>
      </c>
      <c r="B14" s="66" t="s">
        <v>7</v>
      </c>
      <c r="C14" s="189"/>
      <c r="D14" s="67"/>
      <c r="E14" s="68" t="s">
        <v>42</v>
      </c>
      <c r="F14" s="66" t="s">
        <v>41</v>
      </c>
      <c r="G14" s="63"/>
      <c r="H14" s="63"/>
      <c r="I14" s="69"/>
    </row>
    <row r="15" spans="1:9" x14ac:dyDescent="0.3">
      <c r="A15" s="65" t="s">
        <v>40</v>
      </c>
      <c r="B15" s="6" t="s">
        <v>43</v>
      </c>
      <c r="C15" s="189"/>
      <c r="D15" s="67"/>
      <c r="E15" s="68" t="s">
        <v>78</v>
      </c>
      <c r="F15" s="66" t="s">
        <v>63</v>
      </c>
      <c r="G15" s="63"/>
      <c r="H15" s="63"/>
      <c r="I15" s="69"/>
    </row>
    <row r="16" spans="1:9" x14ac:dyDescent="0.3">
      <c r="A16" s="65"/>
      <c r="C16" s="189"/>
      <c r="D16" s="67"/>
      <c r="E16" s="68" t="s">
        <v>80</v>
      </c>
      <c r="F16" s="66" t="s">
        <v>79</v>
      </c>
      <c r="G16" s="63"/>
      <c r="H16" s="63"/>
      <c r="I16" s="69"/>
    </row>
    <row r="17" spans="1:9" s="43" customFormat="1" ht="24.95" customHeight="1" thickBot="1" x14ac:dyDescent="0.25">
      <c r="A17" s="70"/>
      <c r="B17" s="71" t="s">
        <v>67</v>
      </c>
      <c r="C17" s="93">
        <f>SUM(C13:C15)</f>
        <v>0</v>
      </c>
      <c r="D17" s="72">
        <f>SUM(D13:D15)</f>
        <v>0</v>
      </c>
      <c r="E17" s="73"/>
      <c r="F17" s="71" t="s">
        <v>70</v>
      </c>
      <c r="G17" s="74">
        <f>SUM(G13:G16)</f>
        <v>30</v>
      </c>
      <c r="H17" s="74">
        <f>SUM(H13:H16)</f>
        <v>390</v>
      </c>
      <c r="I17" s="45"/>
    </row>
    <row r="18" spans="1:9" s="43" customFormat="1" ht="24.95" customHeight="1" thickTop="1" thickBot="1" x14ac:dyDescent="0.25">
      <c r="A18" s="75"/>
      <c r="B18" s="76" t="s">
        <v>3</v>
      </c>
      <c r="C18" s="77">
        <f>C11+C17</f>
        <v>1073</v>
      </c>
      <c r="D18" s="190">
        <f>D11+D17</f>
        <v>2657</v>
      </c>
      <c r="E18" s="78"/>
      <c r="F18" s="76" t="s">
        <v>68</v>
      </c>
      <c r="G18" s="79">
        <f>G11+G17</f>
        <v>1073</v>
      </c>
      <c r="H18" s="79">
        <f>H11+H17</f>
        <v>3367</v>
      </c>
      <c r="I18" s="45"/>
    </row>
    <row r="19" spans="1:9" s="43" customFormat="1" ht="24.95" customHeight="1" thickTop="1" x14ac:dyDescent="0.3">
      <c r="A19" s="80"/>
      <c r="B19" s="60" t="s">
        <v>44</v>
      </c>
      <c r="C19" s="191"/>
      <c r="D19" s="81"/>
      <c r="E19" s="82"/>
      <c r="F19" s="60" t="s">
        <v>45</v>
      </c>
      <c r="G19" s="83"/>
      <c r="H19" s="83"/>
      <c r="I19" s="45"/>
    </row>
    <row r="20" spans="1:9" s="43" customFormat="1" x14ac:dyDescent="0.2">
      <c r="A20" s="84" t="s">
        <v>42</v>
      </c>
      <c r="B20" s="85" t="s">
        <v>46</v>
      </c>
      <c r="C20" s="191"/>
      <c r="D20" s="81"/>
      <c r="E20" s="82" t="s">
        <v>81</v>
      </c>
      <c r="F20" s="85" t="s">
        <v>47</v>
      </c>
      <c r="G20" s="83"/>
      <c r="H20" s="83"/>
      <c r="I20" s="45"/>
    </row>
    <row r="21" spans="1:9" s="43" customFormat="1" x14ac:dyDescent="0.2">
      <c r="A21" s="84" t="s">
        <v>78</v>
      </c>
      <c r="B21" s="43" t="s">
        <v>48</v>
      </c>
      <c r="C21" s="191"/>
      <c r="D21" s="81"/>
      <c r="E21" s="82" t="s">
        <v>82</v>
      </c>
      <c r="F21" s="43" t="s">
        <v>49</v>
      </c>
      <c r="G21" s="83"/>
      <c r="H21" s="83"/>
      <c r="I21" s="45"/>
    </row>
    <row r="22" spans="1:9" s="43" customFormat="1" x14ac:dyDescent="0.2">
      <c r="A22" s="84" t="s">
        <v>80</v>
      </c>
      <c r="B22" s="43" t="s">
        <v>93</v>
      </c>
      <c r="C22" s="191"/>
      <c r="D22" s="81">
        <f>+'1.Bev'!K23</f>
        <v>710</v>
      </c>
      <c r="E22" s="82"/>
      <c r="G22" s="83"/>
      <c r="H22" s="83"/>
      <c r="I22" s="45"/>
    </row>
    <row r="23" spans="1:9" s="43" customFormat="1" ht="24.95" customHeight="1" x14ac:dyDescent="0.3">
      <c r="A23" s="80"/>
      <c r="B23" s="60" t="s">
        <v>50</v>
      </c>
      <c r="C23" s="191"/>
      <c r="D23" s="81"/>
      <c r="E23" s="82"/>
      <c r="F23" s="60" t="s">
        <v>51</v>
      </c>
      <c r="G23" s="83"/>
      <c r="H23" s="83"/>
      <c r="I23" s="45"/>
    </row>
    <row r="24" spans="1:9" s="43" customFormat="1" x14ac:dyDescent="0.2">
      <c r="A24" s="84" t="s">
        <v>81</v>
      </c>
      <c r="B24" s="85" t="s">
        <v>46</v>
      </c>
      <c r="C24" s="191"/>
      <c r="D24" s="81"/>
      <c r="E24" s="82" t="s">
        <v>83</v>
      </c>
      <c r="F24" s="85" t="s">
        <v>47</v>
      </c>
      <c r="G24" s="83"/>
      <c r="H24" s="83"/>
      <c r="I24" s="45"/>
    </row>
    <row r="25" spans="1:9" s="43" customFormat="1" x14ac:dyDescent="0.2">
      <c r="A25" s="84" t="s">
        <v>82</v>
      </c>
      <c r="B25" s="43" t="s">
        <v>48</v>
      </c>
      <c r="C25" s="191"/>
      <c r="D25" s="81"/>
      <c r="E25" s="82" t="s">
        <v>84</v>
      </c>
      <c r="F25" s="43" t="s">
        <v>49</v>
      </c>
      <c r="G25" s="83"/>
      <c r="H25" s="83"/>
      <c r="I25" s="45"/>
    </row>
    <row r="26" spans="1:9" s="43" customFormat="1" x14ac:dyDescent="0.2">
      <c r="A26" s="84" t="s">
        <v>83</v>
      </c>
      <c r="B26" s="43" t="s">
        <v>93</v>
      </c>
      <c r="C26" s="191"/>
      <c r="D26" s="81"/>
      <c r="E26" s="82"/>
      <c r="G26" s="83"/>
      <c r="H26" s="83"/>
      <c r="I26" s="45"/>
    </row>
    <row r="27" spans="1:9" s="91" customFormat="1" ht="15.75" thickBot="1" x14ac:dyDescent="0.25">
      <c r="A27" s="86"/>
      <c r="B27" s="10" t="s">
        <v>69</v>
      </c>
      <c r="C27" s="192">
        <f>SUM(C20:C25)</f>
        <v>0</v>
      </c>
      <c r="D27" s="87">
        <f>SUM(D20:D25)</f>
        <v>710</v>
      </c>
      <c r="E27" s="88"/>
      <c r="F27" s="10" t="s">
        <v>71</v>
      </c>
      <c r="G27" s="89">
        <f>SUM(G19:G25)</f>
        <v>0</v>
      </c>
      <c r="H27" s="89">
        <f>SUM(H19:H25)</f>
        <v>0</v>
      </c>
      <c r="I27" s="90"/>
    </row>
    <row r="28" spans="1:9" s="43" customFormat="1" ht="30" customHeight="1" thickTop="1" thickBot="1" x14ac:dyDescent="0.25">
      <c r="A28" s="92"/>
      <c r="B28" s="10" t="s">
        <v>73</v>
      </c>
      <c r="C28" s="93">
        <f>SUM(C24:C25,C20:C22,C17,C11)</f>
        <v>1073</v>
      </c>
      <c r="D28" s="72">
        <f>SUM(D24:D25,D20:D22,D17,D11)</f>
        <v>3367</v>
      </c>
      <c r="E28" s="94"/>
      <c r="F28" s="10" t="s">
        <v>72</v>
      </c>
      <c r="G28" s="95">
        <f>SUM(G24:G25,G17,G20:G21,G11)</f>
        <v>1073</v>
      </c>
      <c r="H28" s="95">
        <f>SUM(H24:H25,H17,H20:H21,H11)</f>
        <v>3367</v>
      </c>
      <c r="I28" s="45"/>
    </row>
    <row r="29" spans="1:9" s="43" customFormat="1" ht="15.75" thickTop="1" x14ac:dyDescent="0.2">
      <c r="A29" s="96"/>
      <c r="B29" s="97" t="s">
        <v>61</v>
      </c>
      <c r="C29" s="193">
        <f>+C18-G18</f>
        <v>0</v>
      </c>
      <c r="D29" s="98">
        <f>+D18-H18</f>
        <v>-710</v>
      </c>
      <c r="E29" s="99"/>
      <c r="F29" s="100"/>
      <c r="G29" s="101"/>
      <c r="H29" s="101"/>
      <c r="I29" s="45"/>
    </row>
    <row r="30" spans="1:9" s="43" customFormat="1" x14ac:dyDescent="0.3">
      <c r="A30" s="194"/>
      <c r="B30" s="195" t="s">
        <v>114</v>
      </c>
      <c r="C30" s="196">
        <f>+C11-G11</f>
        <v>30</v>
      </c>
      <c r="D30" s="197">
        <f>+D11-H11</f>
        <v>-320</v>
      </c>
      <c r="E30" s="99"/>
      <c r="F30" s="100"/>
      <c r="G30" s="101"/>
      <c r="H30" s="101"/>
      <c r="I30" s="45"/>
    </row>
    <row r="31" spans="1:9" s="43" customFormat="1" x14ac:dyDescent="0.3">
      <c r="A31" s="194"/>
      <c r="B31" s="195" t="s">
        <v>115</v>
      </c>
      <c r="C31" s="196">
        <f>+C17-G17</f>
        <v>-30</v>
      </c>
      <c r="D31" s="197">
        <f>+D17-H17</f>
        <v>-390</v>
      </c>
      <c r="E31" s="99"/>
      <c r="F31" s="100"/>
      <c r="G31" s="101"/>
      <c r="H31" s="101"/>
      <c r="I31" s="45"/>
    </row>
    <row r="32" spans="1:9" s="43" customFormat="1" ht="30" x14ac:dyDescent="0.2">
      <c r="A32" s="102"/>
      <c r="B32" s="326" t="s">
        <v>157</v>
      </c>
      <c r="C32" s="198">
        <f>+C22+C26</f>
        <v>0</v>
      </c>
      <c r="D32" s="104">
        <f>+D22+D26</f>
        <v>710</v>
      </c>
      <c r="E32" s="105"/>
      <c r="F32" s="103"/>
      <c r="G32" s="106"/>
      <c r="H32" s="106"/>
      <c r="I32" s="45"/>
    </row>
    <row r="33" spans="1:8" ht="20.100000000000001" customHeight="1" x14ac:dyDescent="0.3">
      <c r="A33" s="107"/>
      <c r="B33" s="6" t="s">
        <v>52</v>
      </c>
      <c r="C33" s="199">
        <f>(C11+C20+C21+C22)/C28</f>
        <v>1</v>
      </c>
      <c r="D33" s="200">
        <f>(D11+D20+D21+D22)/D28</f>
        <v>1</v>
      </c>
      <c r="E33" s="108"/>
      <c r="F33" s="6" t="s">
        <v>53</v>
      </c>
      <c r="G33" s="201">
        <f>+G11/G28</f>
        <v>0.97204100652376513</v>
      </c>
      <c r="H33" s="201">
        <f>+H11/H28</f>
        <v>0.88416988416988418</v>
      </c>
    </row>
    <row r="34" spans="1:8" ht="20.100000000000001" customHeight="1" x14ac:dyDescent="0.3">
      <c r="A34" s="109"/>
      <c r="B34" s="110" t="s">
        <v>54</v>
      </c>
      <c r="C34" s="202">
        <f>(C17+C24+C25+C26)/C28</f>
        <v>0</v>
      </c>
      <c r="D34" s="203">
        <f>(D17+D24+D25+D26)/D28</f>
        <v>0</v>
      </c>
      <c r="E34" s="111"/>
      <c r="F34" s="110" t="s">
        <v>55</v>
      </c>
      <c r="G34" s="204">
        <f>+G17/G28</f>
        <v>2.7958993476234855E-2</v>
      </c>
      <c r="H34" s="204">
        <f>+H17/H28</f>
        <v>0.11583011583011583</v>
      </c>
    </row>
    <row r="35" spans="1:8" x14ac:dyDescent="0.3">
      <c r="C35" s="113">
        <f>+C28-'1.Bev'!H26</f>
        <v>0</v>
      </c>
      <c r="D35" s="113">
        <f>+D28-'1.Bev'!K26</f>
        <v>0</v>
      </c>
      <c r="F35" s="6" t="s">
        <v>56</v>
      </c>
      <c r="G35" s="113">
        <f>+G28-'2.Kiad'!H21</f>
        <v>0</v>
      </c>
      <c r="H35" s="113">
        <f>+H28-'2.Kiad'!K21</f>
        <v>0</v>
      </c>
    </row>
    <row r="36" spans="1:8" x14ac:dyDescent="0.3">
      <c r="C36" s="113" t="s">
        <v>56</v>
      </c>
      <c r="D36" s="113" t="s">
        <v>56</v>
      </c>
    </row>
  </sheetData>
  <mergeCells count="3">
    <mergeCell ref="A1:B1"/>
    <mergeCell ref="A2:H2"/>
    <mergeCell ref="A3:H3"/>
  </mergeCells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7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26"/>
  <sheetViews>
    <sheetView view="pageBreakPreview" topLeftCell="A4" zoomScaleNormal="100" zoomScaleSheetLayoutView="100" workbookViewId="0">
      <selection activeCell="C24" sqref="C24"/>
    </sheetView>
  </sheetViews>
  <sheetFormatPr defaultColWidth="9.140625" defaultRowHeight="15" x14ac:dyDescent="0.3"/>
  <cols>
    <col min="1" max="1" width="5.42578125" style="155" customWidth="1"/>
    <col min="2" max="2" width="46.5703125" style="155" bestFit="1" customWidth="1"/>
    <col min="3" max="3" width="11.28515625" style="155" bestFit="1" customWidth="1"/>
    <col min="4" max="4" width="12.28515625" style="155" bestFit="1" customWidth="1"/>
    <col min="5" max="6" width="13" style="155" bestFit="1" customWidth="1"/>
    <col min="7" max="7" width="14.28515625" style="155" bestFit="1" customWidth="1"/>
    <col min="8" max="16384" width="9.140625" style="155"/>
  </cols>
  <sheetData>
    <row r="1" spans="1:8" customFormat="1" ht="16.5" x14ac:dyDescent="0.2">
      <c r="A1" s="351" t="s">
        <v>154</v>
      </c>
      <c r="B1" s="351"/>
      <c r="C1" s="351"/>
      <c r="D1" s="147"/>
      <c r="E1" s="351"/>
      <c r="F1" s="351"/>
      <c r="G1" s="147"/>
      <c r="H1" s="147"/>
    </row>
    <row r="2" spans="1:8" customFormat="1" ht="16.5" x14ac:dyDescent="0.2">
      <c r="A2" s="322"/>
      <c r="B2" s="322"/>
      <c r="C2" s="322"/>
      <c r="D2" s="147"/>
      <c r="E2" s="322"/>
      <c r="F2" s="322"/>
      <c r="G2" s="147"/>
      <c r="H2" s="147"/>
    </row>
    <row r="3" spans="1:8" customFormat="1" ht="17.25" x14ac:dyDescent="0.2">
      <c r="A3" s="352" t="s">
        <v>85</v>
      </c>
      <c r="B3" s="352"/>
      <c r="C3" s="352"/>
      <c r="D3" s="352"/>
      <c r="E3" s="352"/>
      <c r="F3" s="352"/>
      <c r="G3" s="352"/>
      <c r="H3" s="147"/>
    </row>
    <row r="4" spans="1:8" customFormat="1" ht="17.25" x14ac:dyDescent="0.2">
      <c r="A4" s="353" t="s">
        <v>155</v>
      </c>
      <c r="B4" s="353"/>
      <c r="C4" s="353"/>
      <c r="D4" s="353"/>
      <c r="E4" s="353"/>
      <c r="F4" s="353"/>
      <c r="G4" s="353"/>
      <c r="H4" s="148"/>
    </row>
    <row r="5" spans="1:8" customFormat="1" ht="17.25" x14ac:dyDescent="0.2">
      <c r="A5" s="354" t="s">
        <v>94</v>
      </c>
      <c r="B5" s="354"/>
      <c r="C5" s="354"/>
      <c r="D5" s="354"/>
      <c r="E5" s="354"/>
      <c r="F5" s="354"/>
      <c r="G5" s="354"/>
      <c r="H5" s="149"/>
    </row>
    <row r="6" spans="1:8" customFormat="1" ht="18" thickBot="1" x14ac:dyDescent="0.25">
      <c r="A6" s="150"/>
      <c r="B6" s="323"/>
      <c r="C6" s="323"/>
      <c r="D6" s="323"/>
      <c r="E6" s="323"/>
      <c r="F6" s="323"/>
      <c r="G6" s="151" t="s">
        <v>87</v>
      </c>
      <c r="H6" s="323"/>
    </row>
    <row r="7" spans="1:8" ht="45.75" thickBot="1" x14ac:dyDescent="0.35">
      <c r="A7" s="152" t="s">
        <v>95</v>
      </c>
      <c r="B7" s="153" t="s">
        <v>0</v>
      </c>
      <c r="C7" s="153" t="s">
        <v>96</v>
      </c>
      <c r="D7" s="153" t="s">
        <v>97</v>
      </c>
      <c r="E7" s="153" t="s">
        <v>98</v>
      </c>
      <c r="F7" s="153" t="s">
        <v>99</v>
      </c>
      <c r="G7" s="154" t="s">
        <v>100</v>
      </c>
    </row>
    <row r="8" spans="1:8" ht="16.5" thickTop="1" thickBot="1" x14ac:dyDescent="0.35">
      <c r="A8" s="156" t="s">
        <v>26</v>
      </c>
      <c r="B8" s="355" t="s">
        <v>101</v>
      </c>
      <c r="C8" s="356"/>
      <c r="D8" s="356"/>
      <c r="E8" s="356"/>
      <c r="F8" s="356"/>
      <c r="G8" s="357"/>
    </row>
    <row r="9" spans="1:8" x14ac:dyDescent="0.3">
      <c r="A9" s="157" t="s">
        <v>28</v>
      </c>
      <c r="B9" s="158" t="s">
        <v>102</v>
      </c>
      <c r="C9" s="159">
        <v>710</v>
      </c>
      <c r="D9" s="160">
        <f>+C26</f>
        <v>848</v>
      </c>
      <c r="E9" s="160">
        <f>+D26</f>
        <v>956</v>
      </c>
      <c r="F9" s="160">
        <f>+E26</f>
        <v>854</v>
      </c>
      <c r="G9" s="161" t="s">
        <v>103</v>
      </c>
    </row>
    <row r="10" spans="1:8" x14ac:dyDescent="0.3">
      <c r="A10" s="162" t="s">
        <v>30</v>
      </c>
      <c r="B10" s="163" t="s">
        <v>64</v>
      </c>
      <c r="C10" s="164">
        <f>260+139</f>
        <v>399</v>
      </c>
      <c r="D10" s="164">
        <f>260+138</f>
        <v>398</v>
      </c>
      <c r="E10" s="164">
        <v>138</v>
      </c>
      <c r="F10" s="164">
        <v>138</v>
      </c>
      <c r="G10" s="165">
        <f>SUM(C10:F10)</f>
        <v>1073</v>
      </c>
      <c r="H10" s="278">
        <f>+G10-'[1]1.Bev'!H26</f>
        <v>0</v>
      </c>
    </row>
    <row r="11" spans="1:8" x14ac:dyDescent="0.3">
      <c r="A11" s="166" t="s">
        <v>32</v>
      </c>
      <c r="B11" s="167" t="s">
        <v>65</v>
      </c>
      <c r="C11" s="164">
        <f>SUM([2]Részletes!E11)</f>
        <v>0</v>
      </c>
      <c r="D11" s="164">
        <f>SUM([2]Részletes!F11)</f>
        <v>0</v>
      </c>
      <c r="E11" s="164">
        <f>SUM([2]Részletes!G11)</f>
        <v>0</v>
      </c>
      <c r="F11" s="164">
        <f>SUM([2]Részletes!H11)</f>
        <v>0</v>
      </c>
      <c r="G11" s="165">
        <f>SUM(C11:F11)</f>
        <v>0</v>
      </c>
    </row>
    <row r="12" spans="1:8" s="168" customFormat="1" x14ac:dyDescent="0.3">
      <c r="A12" s="162" t="s">
        <v>34</v>
      </c>
      <c r="B12" s="163" t="s">
        <v>15</v>
      </c>
      <c r="C12" s="164">
        <f>SUM([2]Részletes!E17)</f>
        <v>0</v>
      </c>
      <c r="D12" s="164">
        <f>SUM([2]Részletes!F17)</f>
        <v>0</v>
      </c>
      <c r="E12" s="164">
        <f>SUM([2]Részletes!G17)</f>
        <v>0</v>
      </c>
      <c r="F12" s="164">
        <f>SUM([2]Részletes!H17)</f>
        <v>0</v>
      </c>
      <c r="G12" s="165">
        <f>SUM(C12:F12)</f>
        <v>0</v>
      </c>
    </row>
    <row r="13" spans="1:8" x14ac:dyDescent="0.3">
      <c r="A13" s="166" t="s">
        <v>37</v>
      </c>
      <c r="B13" s="163" t="s">
        <v>14</v>
      </c>
      <c r="C13" s="164">
        <f>SUM([2]Részletes!E19)</f>
        <v>0</v>
      </c>
      <c r="D13" s="164">
        <f>SUM([2]Részletes!F19)</f>
        <v>0</v>
      </c>
      <c r="E13" s="164">
        <f>SUM([2]Részletes!G19)</f>
        <v>0</v>
      </c>
      <c r="F13" s="164">
        <f>SUM([2]Részletes!H19)</f>
        <v>0</v>
      </c>
      <c r="G13" s="165">
        <f>SUM(C13:F13)</f>
        <v>0</v>
      </c>
    </row>
    <row r="14" spans="1:8" ht="15.75" thickBot="1" x14ac:dyDescent="0.35">
      <c r="A14" s="162" t="s">
        <v>40</v>
      </c>
      <c r="B14" s="169" t="s">
        <v>104</v>
      </c>
      <c r="C14" s="170">
        <f>SUM(C9:C13)</f>
        <v>1109</v>
      </c>
      <c r="D14" s="170">
        <f>SUM(D9:D13)</f>
        <v>1246</v>
      </c>
      <c r="E14" s="170">
        <f>SUM(E9:E13)</f>
        <v>1094</v>
      </c>
      <c r="F14" s="170">
        <f>SUM(F9:F13)</f>
        <v>992</v>
      </c>
      <c r="G14" s="171">
        <f>SUM(G9:G13)</f>
        <v>1073</v>
      </c>
    </row>
    <row r="15" spans="1:8" ht="15.75" thickBot="1" x14ac:dyDescent="0.35">
      <c r="A15" s="172" t="s">
        <v>42</v>
      </c>
      <c r="B15" s="348" t="s">
        <v>105</v>
      </c>
      <c r="C15" s="349"/>
      <c r="D15" s="349"/>
      <c r="E15" s="349"/>
      <c r="F15" s="349"/>
      <c r="G15" s="350"/>
    </row>
    <row r="16" spans="1:8" x14ac:dyDescent="0.3">
      <c r="A16" s="173" t="s">
        <v>78</v>
      </c>
      <c r="B16" s="174" t="s">
        <v>16</v>
      </c>
      <c r="C16" s="175">
        <v>25</v>
      </c>
      <c r="D16" s="175">
        <v>25</v>
      </c>
      <c r="E16" s="175">
        <v>10</v>
      </c>
      <c r="F16" s="175">
        <v>40</v>
      </c>
      <c r="G16" s="176">
        <f t="shared" ref="G16:G25" si="0">SUM(C16:F16)</f>
        <v>100</v>
      </c>
      <c r="H16" s="278">
        <f>+G16-'[1]2.Kiad'!H8</f>
        <v>0</v>
      </c>
    </row>
    <row r="17" spans="1:8" ht="30" x14ac:dyDescent="0.3">
      <c r="A17" s="166" t="s">
        <v>80</v>
      </c>
      <c r="B17" s="167" t="s">
        <v>29</v>
      </c>
      <c r="C17" s="164">
        <v>10</v>
      </c>
      <c r="D17" s="164">
        <v>10</v>
      </c>
      <c r="E17" s="164">
        <v>4</v>
      </c>
      <c r="F17" s="164">
        <v>16</v>
      </c>
      <c r="G17" s="165">
        <f t="shared" si="0"/>
        <v>40</v>
      </c>
      <c r="H17" s="278">
        <f>+G17-'[1]2.Kiad'!H9</f>
        <v>0</v>
      </c>
    </row>
    <row r="18" spans="1:8" x14ac:dyDescent="0.3">
      <c r="A18" s="162" t="s">
        <v>81</v>
      </c>
      <c r="B18" s="163" t="s">
        <v>17</v>
      </c>
      <c r="C18" s="164">
        <v>226</v>
      </c>
      <c r="D18" s="164">
        <v>225</v>
      </c>
      <c r="E18" s="164">
        <v>226</v>
      </c>
      <c r="F18" s="164">
        <v>226</v>
      </c>
      <c r="G18" s="165">
        <f t="shared" si="0"/>
        <v>903</v>
      </c>
      <c r="H18" s="278">
        <f>+G18-'[1]2.Kiad'!H10</f>
        <v>0</v>
      </c>
    </row>
    <row r="19" spans="1:8" x14ac:dyDescent="0.3">
      <c r="A19" s="166" t="s">
        <v>82</v>
      </c>
      <c r="B19" s="163" t="s">
        <v>106</v>
      </c>
      <c r="C19" s="177"/>
      <c r="D19" s="177"/>
      <c r="E19" s="177"/>
      <c r="F19" s="177"/>
      <c r="G19" s="165">
        <f t="shared" si="0"/>
        <v>0</v>
      </c>
      <c r="H19" s="278"/>
    </row>
    <row r="20" spans="1:8" x14ac:dyDescent="0.3">
      <c r="A20" s="162" t="s">
        <v>83</v>
      </c>
      <c r="B20" s="163" t="s">
        <v>107</v>
      </c>
      <c r="C20" s="164">
        <f>SUM([2]Részletes!E28)</f>
        <v>0</v>
      </c>
      <c r="D20" s="164"/>
      <c r="E20" s="164">
        <f>SUM([2]Részletes!G28)</f>
        <v>0</v>
      </c>
      <c r="F20" s="164">
        <f>SUM([2]Részletes!H28)</f>
        <v>0</v>
      </c>
      <c r="G20" s="165">
        <f t="shared" si="0"/>
        <v>0</v>
      </c>
      <c r="H20" s="278">
        <f>+G20-'[1]2.Kiad'!H12</f>
        <v>0</v>
      </c>
    </row>
    <row r="21" spans="1:8" s="168" customFormat="1" x14ac:dyDescent="0.3">
      <c r="A21" s="166" t="s">
        <v>84</v>
      </c>
      <c r="B21" s="163" t="s">
        <v>108</v>
      </c>
      <c r="C21" s="177"/>
      <c r="D21" s="177"/>
      <c r="E21" s="177"/>
      <c r="F21" s="177"/>
      <c r="G21" s="165">
        <f t="shared" si="0"/>
        <v>0</v>
      </c>
    </row>
    <row r="22" spans="1:8" s="168" customFormat="1" x14ac:dyDescent="0.3">
      <c r="A22" s="162" t="s">
        <v>109</v>
      </c>
      <c r="B22" s="178" t="s">
        <v>58</v>
      </c>
      <c r="C22" s="177"/>
      <c r="D22" s="177">
        <v>30</v>
      </c>
      <c r="E22" s="177"/>
      <c r="F22" s="177"/>
      <c r="G22" s="165">
        <f>SUM(C22:F22)</f>
        <v>30</v>
      </c>
      <c r="H22" s="321">
        <f>+G22-'[1]2.Kiad'!H14</f>
        <v>0</v>
      </c>
    </row>
    <row r="23" spans="1:8" x14ac:dyDescent="0.3">
      <c r="A23" s="162" t="s">
        <v>110</v>
      </c>
      <c r="B23" s="163" t="s">
        <v>18</v>
      </c>
      <c r="C23" s="177"/>
      <c r="D23" s="177"/>
      <c r="E23" s="177"/>
      <c r="F23" s="177"/>
      <c r="G23" s="165">
        <f t="shared" si="0"/>
        <v>0</v>
      </c>
    </row>
    <row r="24" spans="1:8" ht="15.75" thickBot="1" x14ac:dyDescent="0.35">
      <c r="A24" s="156" t="s">
        <v>111</v>
      </c>
      <c r="B24" s="163" t="s">
        <v>13</v>
      </c>
      <c r="C24" s="177"/>
      <c r="D24" s="177"/>
      <c r="E24" s="177"/>
      <c r="F24" s="177"/>
      <c r="G24" s="165">
        <f t="shared" si="0"/>
        <v>0</v>
      </c>
    </row>
    <row r="25" spans="1:8" ht="15.75" thickBot="1" x14ac:dyDescent="0.35">
      <c r="A25" s="166" t="s">
        <v>113</v>
      </c>
      <c r="B25" s="179" t="s">
        <v>112</v>
      </c>
      <c r="C25" s="180">
        <f>SUM(C16:C24)</f>
        <v>261</v>
      </c>
      <c r="D25" s="180">
        <f>SUM(D16:D24)</f>
        <v>290</v>
      </c>
      <c r="E25" s="180">
        <f>SUM(E16:E24)</f>
        <v>240</v>
      </c>
      <c r="F25" s="180">
        <f>SUM(F16:F24)</f>
        <v>282</v>
      </c>
      <c r="G25" s="181">
        <f t="shared" si="0"/>
        <v>1073</v>
      </c>
    </row>
    <row r="26" spans="1:8" ht="16.5" thickTop="1" thickBot="1" x14ac:dyDescent="0.35">
      <c r="A26" s="182" t="s">
        <v>141</v>
      </c>
      <c r="B26" s="183" t="s">
        <v>142</v>
      </c>
      <c r="C26" s="184">
        <f>C14-C25</f>
        <v>848</v>
      </c>
      <c r="D26" s="184">
        <f>D14-D25</f>
        <v>956</v>
      </c>
      <c r="E26" s="184">
        <f>E14-E25</f>
        <v>854</v>
      </c>
      <c r="F26" s="184">
        <f>F14-F25</f>
        <v>710</v>
      </c>
      <c r="G26" s="185" t="s">
        <v>103</v>
      </c>
    </row>
  </sheetData>
  <mergeCells count="7">
    <mergeCell ref="B15:G15"/>
    <mergeCell ref="A1:C1"/>
    <mergeCell ref="E1:F1"/>
    <mergeCell ref="A3:G3"/>
    <mergeCell ref="A4:G4"/>
    <mergeCell ref="A5:G5"/>
    <mergeCell ref="B8:G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10</vt:i4>
      </vt:variant>
    </vt:vector>
  </HeadingPairs>
  <TitlesOfParts>
    <vt:vector size="16" baseType="lpstr">
      <vt:lpstr> összefoglaló</vt:lpstr>
      <vt:lpstr>1.Bev</vt:lpstr>
      <vt:lpstr>2.Kiad</vt:lpstr>
      <vt:lpstr>3.beruh.</vt:lpstr>
      <vt:lpstr>4.Mérleg</vt:lpstr>
      <vt:lpstr>5.Előir.felh.</vt:lpstr>
      <vt:lpstr>' összefoglaló'!Nyomtatási_cím</vt:lpstr>
      <vt:lpstr>'1.Bev'!Nyomtatási_cím</vt:lpstr>
      <vt:lpstr>'2.Kiad'!Nyomtatási_cím</vt:lpstr>
      <vt:lpstr>'3.beruh.'!Nyomtatási_cím</vt:lpstr>
      <vt:lpstr>' összefoglaló'!Nyomtatási_terület</vt:lpstr>
      <vt:lpstr>'1.Bev'!Nyomtatási_terület</vt:lpstr>
      <vt:lpstr>'2.Kiad'!Nyomtatási_terület</vt:lpstr>
      <vt:lpstr>'3.beruh.'!Nyomtatási_terület</vt:lpstr>
      <vt:lpstr>'4.Mérleg'!Nyomtatási_terület</vt:lpstr>
      <vt:lpstr>'5.Előir.felh.'!Nyomtatási_terület</vt:lpstr>
    </vt:vector>
  </TitlesOfParts>
  <Company>VMJV PH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Pénzügyi Iroda</dc:creator>
  <cp:lastModifiedBy>Pucsek Szabina</cp:lastModifiedBy>
  <cp:lastPrinted>2020-06-17T07:36:23Z</cp:lastPrinted>
  <dcterms:created xsi:type="dcterms:W3CDTF">1999-09-13T08:01:55Z</dcterms:created>
  <dcterms:modified xsi:type="dcterms:W3CDTF">2020-06-17T07:37:56Z</dcterms:modified>
</cp:coreProperties>
</file>