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22 A" sheetId="1" r:id="rId1"/>
    <sheet name="22 B" sheetId="2" r:id="rId2"/>
    <sheet name="22 C" sheetId="3" r:id="rId3"/>
  </sheets>
  <definedNames>
    <definedName name="_4._sz._sor_részletezése">#REF!</definedName>
    <definedName name="_xlnm.Print_Area" localSheetId="0">'22 A'!$A$1:$H$34</definedName>
    <definedName name="_xlnm.Print_Area" localSheetId="1">'22 B'!$A$1:$E$63</definedName>
  </definedNames>
  <calcPr fullCalcOnLoad="1"/>
</workbook>
</file>

<file path=xl/sharedStrings.xml><?xml version="1.0" encoding="utf-8"?>
<sst xmlns="http://schemas.openxmlformats.org/spreadsheetml/2006/main" count="280" uniqueCount="213">
  <si>
    <t>Megnevezés</t>
  </si>
  <si>
    <t>Előző évi költségvetési beszámoló záró adatai</t>
  </si>
  <si>
    <t>Előző évi auditált egyszerűsített beszámoló záró adatai</t>
  </si>
  <si>
    <t>1.</t>
  </si>
  <si>
    <t>2.</t>
  </si>
  <si>
    <t>adatok ezer Ft-ban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</si>
  <si>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</si>
  <si>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</si>
  <si>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</si>
  <si>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</si>
  <si>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</si>
  <si>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</si>
  <si>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</si>
  <si>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</si>
  <si>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</si>
  <si>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Záró pénzkészlet</t>
  </si>
  <si>
    <t>Vállalkozási tevékenység pénzforgalmi eredménye (-)</t>
  </si>
  <si>
    <t>12.</t>
  </si>
  <si>
    <t>Veszprém Megyei Jogú Város Önkormányzata</t>
  </si>
  <si>
    <t>01.</t>
  </si>
  <si>
    <t>02.</t>
  </si>
  <si>
    <t>03.</t>
  </si>
  <si>
    <t>04.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</si>
  <si>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</si>
  <si>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</si>
  <si>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</si>
  <si>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</si>
  <si>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</si>
  <si>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</si>
  <si>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</si>
  <si>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</si>
  <si>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</si>
  <si>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</si>
  <si>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</si>
  <si>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</si>
  <si>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</si>
  <si>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</si>
  <si>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</si>
  <si>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</si>
  <si>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</si>
  <si>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</si>
  <si>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</si>
  <si>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</si>
  <si>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05.</t>
  </si>
  <si>
    <t>06.</t>
  </si>
  <si>
    <t>07.</t>
  </si>
  <si>
    <t>08.</t>
  </si>
  <si>
    <t>09.</t>
  </si>
  <si>
    <t>Teljesítés</t>
  </si>
  <si>
    <t>Eredeti</t>
  </si>
  <si>
    <t>Módosított</t>
  </si>
  <si>
    <t>előirányzat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</si>
  <si>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</si>
  <si>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</si>
  <si>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</si>
  <si>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</si>
  <si>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</si>
  <si>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</si>
  <si>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</si>
  <si>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</si>
  <si>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</si>
  <si>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</si>
  <si>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</si>
  <si>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</si>
  <si>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</si>
  <si>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</si>
  <si>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</si>
  <si>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</si>
  <si>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</si>
  <si>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</si>
  <si>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Forgatási célú pénzügyi műveletek egyenlege</t>
  </si>
  <si>
    <t>A</t>
  </si>
  <si>
    <t>B</t>
  </si>
  <si>
    <t>C</t>
  </si>
  <si>
    <t>D</t>
  </si>
  <si>
    <t>E</t>
  </si>
  <si>
    <t>Költségvetési pénzmaradvány (6+7+8)</t>
  </si>
  <si>
    <t>E S Z K Ö Z Ö K</t>
  </si>
  <si>
    <t>Auditálási eltérések ( ± )</t>
  </si>
  <si>
    <t xml:space="preserve">Tárgyévi költségvetési beszámoló </t>
  </si>
  <si>
    <t>Tárgyévi auditált egyszerűsített beszámoló záró adatai</t>
  </si>
  <si>
    <t xml:space="preserve">A) BEFEKTETETT ESZKÖZÖK </t>
  </si>
  <si>
    <t>l.   Immateriális javak</t>
  </si>
  <si>
    <t>ll.  Tárgyi eszközök</t>
  </si>
  <si>
    <t>lll. Befektetett pénzügyi eszközök</t>
  </si>
  <si>
    <t>IV. Üzemeltetésre, kezelésre átadott, koncesszióba, vagyonkezelésbe adott, illetve vagyonkezelésbe vett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</si>
  <si>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</si>
  <si>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</si>
  <si>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</si>
  <si>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</si>
  <si>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</si>
  <si>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</si>
  <si>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</si>
  <si>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 xml:space="preserve"> </t>
  </si>
  <si>
    <t>F O R R Á S O K</t>
  </si>
  <si>
    <t xml:space="preserve">D) SAJÁT TŐKE </t>
  </si>
  <si>
    <t>1. Tartós tőke</t>
  </si>
  <si>
    <t>2. Tőkeváltozások</t>
  </si>
  <si>
    <t>3. Értékelési tartalék</t>
  </si>
  <si>
    <t xml:space="preserve">E) TARTALÉKOK </t>
  </si>
  <si>
    <t>l. Költségvetési tartalékok</t>
  </si>
  <si>
    <t>ll. Vállalkozási tartalékok</t>
  </si>
  <si>
    <t xml:space="preserve">F) KÖTELEZETTSÉGEK </t>
  </si>
  <si>
    <t>l. Hosszú lejáratú kötelezettségek</t>
  </si>
  <si>
    <t>ll. Rövid lejáratú kötelezettségek</t>
  </si>
  <si>
    <t>lll. Egyéb passzív pénzügyi elszámolások</t>
  </si>
  <si>
    <t>FORRÁSOK ÖSSZESEN</t>
  </si>
  <si>
    <t>Ezer forintban</t>
  </si>
  <si>
    <t>Sorszám</t>
  </si>
  <si>
    <t xml:space="preserve"> Személyi juttatások   </t>
  </si>
  <si>
    <t xml:space="preserve"> Munkaadókat terhelő járulékok   </t>
  </si>
  <si>
    <t xml:space="preserve"> Dologi és egyéb folyó kiadások   </t>
  </si>
  <si>
    <t xml:space="preserve"> Működési célú támogatásértékű kiadások, egyéb támogatások   </t>
  </si>
  <si>
    <t xml:space="preserve"> Államháztartáson kívülre végleges működési pénzeszközátadások   </t>
  </si>
  <si>
    <t xml:space="preserve"> Ellátottak pénzbeli juttatásai   </t>
  </si>
  <si>
    <t xml:space="preserve"> Felújítás   </t>
  </si>
  <si>
    <t xml:space="preserve"> Felhalmozási kiadások   </t>
  </si>
  <si>
    <t xml:space="preserve"> Felhalmozási célú támogatásértékű kiadások, egyéb támogatások   </t>
  </si>
  <si>
    <t xml:space="preserve"> Államháztartáson kívülre végleges felhalmozási pénzeszközátadások   </t>
  </si>
  <si>
    <t xml:space="preserve"> Hosszú lejáratú kölcsönök nyújtása   </t>
  </si>
  <si>
    <t xml:space="preserve"> Rövid lejáratú kölcsönök nyújtása   </t>
  </si>
  <si>
    <t xml:space="preserve"> Költségvetési pénzforgalmi kiadások összesen (01+...+12)   </t>
  </si>
  <si>
    <t xml:space="preserve"> Hosszú lejáratú hitelek törlesztése</t>
  </si>
  <si>
    <t xml:space="preserve"> Rövid lejáratú hitelek törlesztése   </t>
  </si>
  <si>
    <t>15-ből likvidhitelek kiadása</t>
  </si>
  <si>
    <t xml:space="preserve"> Tartós hitelviszonyt megtestesítő értékpapírok kiadásai   </t>
  </si>
  <si>
    <t xml:space="preserve"> Forgatási célú hitelviszonyt megtestesítő értékpapírok kiadásai   </t>
  </si>
  <si>
    <t xml:space="preserve"> Finanszírozási kiadások összesen (14+15+17+18)   </t>
  </si>
  <si>
    <t xml:space="preserve"> Pénzforgalmi kiadások (13+19)   </t>
  </si>
  <si>
    <t xml:space="preserve"> Pénzforgalom nélküli kiadások   </t>
  </si>
  <si>
    <t xml:space="preserve"> Kiegyenlítő, függő, átfutó kiadások</t>
  </si>
  <si>
    <t>-</t>
  </si>
  <si>
    <t xml:space="preserve"> Kiadások összesen (20+21+22)   </t>
  </si>
  <si>
    <t xml:space="preserve"> Intézményi működési bevételek   </t>
  </si>
  <si>
    <t xml:space="preserve"> Önkormányzatok sajátos működési bevétele   </t>
  </si>
  <si>
    <t xml:space="preserve"> Működési célú támogatásértékű bevételek, egyéb támogatások   </t>
  </si>
  <si>
    <t xml:space="preserve"> Államháztartáson kívülről végleges működési pénzeszközátvételek   </t>
  </si>
  <si>
    <t xml:space="preserve"> Felhalmozási és tőke jellegű bevételek   </t>
  </si>
  <si>
    <t xml:space="preserve"> 28-ból: Önkormányzatok sajátos felhalmozási és tőkebevételei   </t>
  </si>
  <si>
    <t xml:space="preserve"> Felhalmozási célú támogatásértékű bevételek, egyéb támogatások   </t>
  </si>
  <si>
    <t xml:space="preserve"> Államháztartáson kívülről végleges felhalmozási pénzeszközátvételek    </t>
  </si>
  <si>
    <t xml:space="preserve"> Támogatások, kiegészítések   </t>
  </si>
  <si>
    <t xml:space="preserve"> 32-ből: Önkormányzatok költségvetési támogatása    </t>
  </si>
  <si>
    <t xml:space="preserve"> Hosszú lejáratú kölcsönök visszatérülése   </t>
  </si>
  <si>
    <t xml:space="preserve"> Rövid lejáratú kölcsönök visszatérülése   </t>
  </si>
  <si>
    <t xml:space="preserve"> Költségvetési pénzforgalmi bevételek összesen (24+...+28+30+31+32+34+35)   </t>
  </si>
  <si>
    <t xml:space="preserve"> Hosszú lejáratú hitelek felvétele   </t>
  </si>
  <si>
    <t xml:space="preserve"> Rövid lejáratú hitelek felvétele   </t>
  </si>
  <si>
    <t>38-ből likvid hitelek bevétele</t>
  </si>
  <si>
    <t xml:space="preserve"> Tartós hitelviszonyt megtestesítő értékpapírok bevételei   </t>
  </si>
  <si>
    <t xml:space="preserve"> Forgatási célú hitelviszonyt megtestesítő értékpapírok bevételei    </t>
  </si>
  <si>
    <t xml:space="preserve"> Finanszírozási bevételek összesen (37+38+40+41)   </t>
  </si>
  <si>
    <t xml:space="preserve"> Pénzforgalmi bevételek (36+42)   </t>
  </si>
  <si>
    <t xml:space="preserve"> Pénzforgalom nélküli bevételek   </t>
  </si>
  <si>
    <t xml:space="preserve"> Továbbadási (lebonyolítási) célú bevételek</t>
  </si>
  <si>
    <t xml:space="preserve"> Kiegyenlítő, függő, átfutó bevételek</t>
  </si>
  <si>
    <t xml:space="preserve"> Bevételek összesen (43+...+46)   </t>
  </si>
  <si>
    <t xml:space="preserve">Pénzforgalmi költségvetési bevételek és kiadások különbsége (36-13)
[költségvetési hiány (-), költségvetési többlet (+)]   </t>
  </si>
  <si>
    <t xml:space="preserve">Igénybe vett tartalékokkal korrigált költségvetési bevételek és kiadások különbsége (48+44-21)
[korrigált költségvetési hiány (-), korrigált költségvetési többlet (+)]   </t>
  </si>
  <si>
    <t xml:space="preserve"> Finanszírozási műveletek eredménye (42-19)   </t>
  </si>
  <si>
    <t>51.</t>
  </si>
  <si>
    <t xml:space="preserve"> Aktív és passzív pénzügyi műveletek egyenlege (45+46-22) </t>
  </si>
  <si>
    <t>Előző évi beszámoló záró</t>
  </si>
  <si>
    <t>Auditálási eltérések (+-)</t>
  </si>
  <si>
    <t>Tavalyi auditálási egyszerűsített beszámoló záró</t>
  </si>
  <si>
    <t>Tárgyévi költségvetési beszámoló</t>
  </si>
  <si>
    <t>Tárgyévi auditálási egyszerűsített beszámoló záró</t>
  </si>
  <si>
    <t>01</t>
  </si>
  <si>
    <t>02</t>
  </si>
  <si>
    <t>03</t>
  </si>
  <si>
    <t>Egyéb aktív és passzív pü-i elszám. összev.záróegyenl (+,-)</t>
  </si>
  <si>
    <t>04</t>
  </si>
  <si>
    <t>Előző években képzett tartalékok maradványa (-)</t>
  </si>
  <si>
    <t>05</t>
  </si>
  <si>
    <t>06</t>
  </si>
  <si>
    <t>Tárgyévi helyesbített pénzmaradvány (1+2+-3-4-5)</t>
  </si>
  <si>
    <t>07</t>
  </si>
  <si>
    <t>Finanszírozásból származó korrekciók (+,-)</t>
  </si>
  <si>
    <t>08</t>
  </si>
  <si>
    <t>Pénzmaradványt terhelő elvonások (+,-)</t>
  </si>
  <si>
    <t>09</t>
  </si>
  <si>
    <t>10</t>
  </si>
  <si>
    <t>Vállalkozási maradványból alaptev. ellát-ra felhaszn. összeg</t>
  </si>
  <si>
    <t>11</t>
  </si>
  <si>
    <t>Ktsgv-i pénzmaradványt külön jogszab. alapján mód.tétel (+,-)</t>
  </si>
  <si>
    <t>12</t>
  </si>
  <si>
    <t>MÓDOSÍTOTT PÉNZMARADVÁNY (6+-7+-8+-9+-10)</t>
  </si>
  <si>
    <t>13</t>
  </si>
  <si>
    <t>12-ből Egészségbiztosítási alapból folyósított pénzmaradvány</t>
  </si>
  <si>
    <t>14</t>
  </si>
  <si>
    <t>12-ből Kötelezettségvállalással terhelt pénzmaradvány</t>
  </si>
  <si>
    <t>15</t>
  </si>
  <si>
    <t>12-ből Szabad pénzmaradvány</t>
  </si>
  <si>
    <t>F</t>
  </si>
  <si>
    <t>G</t>
  </si>
  <si>
    <t>H</t>
  </si>
  <si>
    <t>adatok eFt-ban</t>
  </si>
  <si>
    <t>polgármester</t>
  </si>
  <si>
    <t>jegyző</t>
  </si>
  <si>
    <t xml:space="preserve">                                                                                                    polgármester</t>
  </si>
  <si>
    <t xml:space="preserve">                                                                                                       …………………………………………..</t>
  </si>
  <si>
    <t xml:space="preserve"> …………………………………</t>
  </si>
  <si>
    <t>2011. évi Záró adatok</t>
  </si>
  <si>
    <t>2012. évi Egyszerűsített Mérlege</t>
  </si>
  <si>
    <t>Egyszerűsített éves pénzforgalmi jelentés - 2012. év</t>
  </si>
  <si>
    <t>Veszprém, 2013…….</t>
  </si>
  <si>
    <t>Veszprém, 2013. ……</t>
  </si>
  <si>
    <t xml:space="preserve"> - </t>
  </si>
  <si>
    <t xml:space="preserve"> -</t>
  </si>
  <si>
    <t>Egyszerűsített pénzmaradvány kimutatása - 2012. év</t>
  </si>
  <si>
    <t>22/a. melléklet a 17/2013. (IV.26.) önkormányzati rendelethez</t>
  </si>
  <si>
    <t>22/b. melléklet a 17/2013. (IV.26.) önkormányzati rendelethez</t>
  </si>
  <si>
    <t>22/c. melléklet a 17/2013. (IV.26.) önkormányzati rendelethez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</si>
</sst>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0.000000"/>
    <numFmt numFmtId="189" formatCode="0.00000"/>
    <numFmt numFmtId="190" formatCode="0.0000"/>
    <numFmt numFmtId="191" formatCode="#,###__"/>
    <numFmt numFmtId="192" formatCode="yyyy/mm"/>
    <numFmt numFmtId="193" formatCode="#,###"/>
    <numFmt numFmtId="194" formatCode="#,###__;\-\ #,###__"/>
    <numFmt numFmtId="195" formatCode="00"/>
    <numFmt numFmtId="196" formatCode="#,###\ _F_t;\-#,###\ _F_t"/>
    <numFmt numFmtId="197" formatCode="#,##0.00\ _F_t;\-\ #,##0.00\ _F_t"/>
    <numFmt numFmtId="198" formatCode="#,##0.00_ ;\-#,##0.00\ 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* #,##0_-;\-* #,##0_-;_-* &quot;-&quot;_-;_-@_-"/>
    <numFmt numFmtId="205" formatCode="_-&quot;£&quot;* #,##0.00_-;\-&quot;£&quot;* #,##0.00_-;_-&quot;£&quot;* &quot;-&quot;??_-;_-@_-"/>
    <numFmt numFmtId="206" formatCode="_-* #,##0.00_-;\-* #,##0.00_-;_-* &quot;-&quot;??_-;_-@_-"/>
    <numFmt numFmtId="207" formatCode="#,##0.0###"/>
  </numFmts>
  <fonts count="3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Palatino Linotype"/>
      <family val="1"/>
    </font>
    <font>
      <sz val="10"/>
      <name val="Palatino Linotyp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0" fillId="3" borderId="0" applyNumberFormat="0" applyBorder="0" applyAlignment="0" applyProtection="0"/>
    <xf numFmtId="0" fontId="6" fillId="7" borderId="1" applyNumberFormat="0" applyAlignment="0" applyProtection="0"/>
    <xf numFmtId="0" fontId="22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6" fillId="7" borderId="1" applyNumberFormat="0" applyAlignment="0" applyProtection="0"/>
    <xf numFmtId="0" fontId="12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4" borderId="0" applyNumberFormat="0" applyBorder="0" applyAlignment="0" applyProtection="0"/>
    <xf numFmtId="0" fontId="16" fillId="20" borderId="8" applyNumberFormat="0" applyAlignment="0" applyProtection="0"/>
    <xf numFmtId="0" fontId="14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1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22" borderId="7" applyNumberFormat="0" applyFont="0" applyAlignment="0" applyProtection="0"/>
    <xf numFmtId="0" fontId="16" fillId="20" borderId="8" applyNumberFormat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3" fillId="0" borderId="0" xfId="97" applyFont="1" applyFill="1" applyBorder="1" applyAlignment="1">
      <alignment vertical="top"/>
      <protection/>
    </xf>
    <xf numFmtId="3" fontId="23" fillId="0" borderId="0" xfId="97" applyNumberFormat="1" applyFont="1" applyFill="1" applyBorder="1" applyAlignment="1">
      <alignment vertical="top"/>
      <protection/>
    </xf>
    <xf numFmtId="0" fontId="23" fillId="0" borderId="0" xfId="97" applyFont="1" applyFill="1" applyBorder="1">
      <alignment/>
      <protection/>
    </xf>
    <xf numFmtId="0" fontId="25" fillId="0" borderId="0" xfId="97" applyFont="1" applyFill="1" applyBorder="1" applyAlignment="1">
      <alignment horizontal="center"/>
      <protection/>
    </xf>
    <xf numFmtId="0" fontId="23" fillId="0" borderId="0" xfId="97" applyFont="1" applyFill="1" applyBorder="1" applyAlignment="1">
      <alignment horizontal="center"/>
      <protection/>
    </xf>
    <xf numFmtId="3" fontId="23" fillId="0" borderId="0" xfId="97" applyNumberFormat="1" applyFont="1" applyFill="1" applyBorder="1" applyAlignment="1">
      <alignment horizontal="center"/>
      <protection/>
    </xf>
    <xf numFmtId="187" fontId="12" fillId="0" borderId="0" xfId="68" applyNumberFormat="1" applyFont="1" applyFill="1" applyBorder="1" applyAlignment="1">
      <alignment/>
    </xf>
    <xf numFmtId="0" fontId="12" fillId="0" borderId="0" xfId="99" applyFont="1" applyFill="1" applyBorder="1">
      <alignment/>
      <protection/>
    </xf>
    <xf numFmtId="0" fontId="25" fillId="0" borderId="10" xfId="99" applyFont="1" applyFill="1" applyBorder="1" applyAlignment="1">
      <alignment horizontal="center" vertical="center"/>
      <protection/>
    </xf>
    <xf numFmtId="0" fontId="25" fillId="0" borderId="10" xfId="99" applyFont="1" applyFill="1" applyBorder="1">
      <alignment/>
      <protection/>
    </xf>
    <xf numFmtId="3" fontId="25" fillId="0" borderId="10" xfId="99" applyNumberFormat="1" applyFont="1" applyFill="1" applyBorder="1" applyAlignment="1">
      <alignment vertical="center"/>
      <protection/>
    </xf>
    <xf numFmtId="3" fontId="27" fillId="0" borderId="0" xfId="99" applyNumberFormat="1" applyFont="1" applyFill="1" applyBorder="1">
      <alignment/>
      <protection/>
    </xf>
    <xf numFmtId="3" fontId="12" fillId="0" borderId="0" xfId="99" applyNumberFormat="1" applyFont="1" applyFill="1" applyBorder="1">
      <alignment/>
      <protection/>
    </xf>
    <xf numFmtId="0" fontId="26" fillId="0" borderId="11" xfId="99" applyFont="1" applyFill="1" applyBorder="1" applyAlignment="1">
      <alignment horizontal="center" vertical="center"/>
      <protection/>
    </xf>
    <xf numFmtId="0" fontId="26" fillId="0" borderId="12" xfId="99" applyFont="1" applyFill="1" applyBorder="1" applyAlignment="1">
      <alignment horizontal="center" vertical="center"/>
      <protection/>
    </xf>
    <xf numFmtId="0" fontId="25" fillId="0" borderId="13" xfId="99" applyFont="1" applyFill="1" applyBorder="1" applyAlignment="1">
      <alignment horizontal="center" vertical="center"/>
      <protection/>
    </xf>
    <xf numFmtId="0" fontId="25" fillId="0" borderId="13" xfId="99" applyFont="1" applyFill="1" applyBorder="1">
      <alignment/>
      <protection/>
    </xf>
    <xf numFmtId="3" fontId="25" fillId="0" borderId="13" xfId="99" applyNumberFormat="1" applyFont="1" applyFill="1" applyBorder="1" applyAlignment="1">
      <alignment vertical="center"/>
      <protection/>
    </xf>
    <xf numFmtId="0" fontId="25" fillId="0" borderId="11" xfId="99" applyFont="1" applyFill="1" applyBorder="1" applyAlignment="1">
      <alignment horizontal="center" vertical="center"/>
      <protection/>
    </xf>
    <xf numFmtId="0" fontId="25" fillId="0" borderId="11" xfId="99" applyFont="1" applyFill="1" applyBorder="1">
      <alignment/>
      <protection/>
    </xf>
    <xf numFmtId="3" fontId="25" fillId="0" borderId="11" xfId="99" applyNumberFormat="1" applyFont="1" applyFill="1" applyBorder="1" applyAlignment="1">
      <alignment vertical="center"/>
      <protection/>
    </xf>
    <xf numFmtId="0" fontId="26" fillId="0" borderId="14" xfId="99" applyFont="1" applyFill="1" applyBorder="1">
      <alignment/>
      <protection/>
    </xf>
    <xf numFmtId="0" fontId="26" fillId="0" borderId="15" xfId="99" applyFont="1" applyFill="1" applyBorder="1" applyAlignment="1">
      <alignment horizontal="center" vertical="center"/>
      <protection/>
    </xf>
    <xf numFmtId="3" fontId="26" fillId="0" borderId="14" xfId="99" applyNumberFormat="1" applyFont="1" applyFill="1" applyBorder="1" applyAlignment="1">
      <alignment vertical="center"/>
      <protection/>
    </xf>
    <xf numFmtId="3" fontId="26" fillId="0" borderId="16" xfId="99" applyNumberFormat="1" applyFont="1" applyFill="1" applyBorder="1" applyAlignment="1">
      <alignment vertical="center"/>
      <protection/>
    </xf>
    <xf numFmtId="0" fontId="26" fillId="0" borderId="14" xfId="99" applyFont="1" applyFill="1" applyBorder="1" applyAlignment="1">
      <alignment wrapText="1"/>
      <protection/>
    </xf>
    <xf numFmtId="0" fontId="28" fillId="0" borderId="0" xfId="100" applyFont="1">
      <alignment/>
      <protection/>
    </xf>
    <xf numFmtId="0" fontId="28" fillId="0" borderId="0" xfId="100" applyFont="1" applyFill="1" applyAlignment="1">
      <alignment vertical="center" wrapText="1"/>
      <protection/>
    </xf>
    <xf numFmtId="0" fontId="25" fillId="0" borderId="0" xfId="100" applyFont="1" applyFill="1" applyAlignment="1">
      <alignment horizontal="center"/>
      <protection/>
    </xf>
    <xf numFmtId="0" fontId="25" fillId="0" borderId="0" xfId="100" applyFont="1" applyFill="1" applyBorder="1" applyAlignment="1">
      <alignment horizontal="center" vertical="top" wrapText="1"/>
      <protection/>
    </xf>
    <xf numFmtId="0" fontId="25" fillId="0" borderId="0" xfId="100" applyFont="1" applyFill="1" applyBorder="1" applyAlignment="1">
      <alignment horizontal="center"/>
      <protection/>
    </xf>
    <xf numFmtId="0" fontId="28" fillId="0" borderId="17" xfId="100" applyFont="1" applyFill="1" applyBorder="1" applyAlignment="1">
      <alignment horizontal="center" vertical="center" wrapText="1"/>
      <protection/>
    </xf>
    <xf numFmtId="0" fontId="12" fillId="0" borderId="0" xfId="100" applyFont="1">
      <alignment/>
      <protection/>
    </xf>
    <xf numFmtId="0" fontId="28" fillId="0" borderId="0" xfId="100" applyFont="1" applyAlignment="1">
      <alignment horizontal="right"/>
      <protection/>
    </xf>
    <xf numFmtId="0" fontId="28" fillId="0" borderId="18" xfId="100" applyFont="1" applyBorder="1" applyAlignment="1">
      <alignment horizontal="center" vertical="center" wrapText="1"/>
      <protection/>
    </xf>
    <xf numFmtId="0" fontId="28" fillId="0" borderId="18" xfId="100" applyFont="1" applyBorder="1" applyAlignment="1">
      <alignment horizontal="left" vertical="center" wrapText="1"/>
      <protection/>
    </xf>
    <xf numFmtId="3" fontId="28" fillId="0" borderId="18" xfId="100" applyFont="1" applyBorder="1" applyAlignment="1">
      <alignment horizontal="right" vertical="center" wrapText="1"/>
      <protection/>
    </xf>
    <xf numFmtId="0" fontId="28" fillId="0" borderId="18" xfId="100" applyFont="1" applyBorder="1" applyAlignment="1">
      <alignment vertical="center"/>
      <protection/>
    </xf>
    <xf numFmtId="0" fontId="28" fillId="0" borderId="0" xfId="100" applyFont="1" applyAlignment="1">
      <alignment vertical="center"/>
      <protection/>
    </xf>
    <xf numFmtId="0" fontId="28" fillId="0" borderId="19" xfId="100" applyFont="1" applyBorder="1" applyAlignment="1">
      <alignment horizontal="center" vertical="center" wrapText="1"/>
      <protection/>
    </xf>
    <xf numFmtId="0" fontId="28" fillId="0" borderId="19" xfId="100" applyFont="1" applyBorder="1" applyAlignment="1">
      <alignment horizontal="left" vertical="center" wrapText="1"/>
      <protection/>
    </xf>
    <xf numFmtId="3" fontId="28" fillId="0" borderId="19" xfId="100" applyFont="1" applyBorder="1" applyAlignment="1">
      <alignment horizontal="right" vertical="center" wrapText="1"/>
      <protection/>
    </xf>
    <xf numFmtId="0" fontId="28" fillId="0" borderId="19" xfId="100" applyFont="1" applyBorder="1" applyAlignment="1">
      <alignment vertical="center"/>
      <protection/>
    </xf>
    <xf numFmtId="0" fontId="12" fillId="0" borderId="0" xfId="98" applyFont="1" applyFill="1">
      <alignment/>
      <protection/>
    </xf>
    <xf numFmtId="0" fontId="30" fillId="0" borderId="0" xfId="98" applyFont="1" applyFill="1" applyAlignment="1">
      <alignment horizontal="right"/>
      <protection/>
    </xf>
    <xf numFmtId="0" fontId="26" fillId="0" borderId="20" xfId="101" applyFont="1" applyFill="1" applyBorder="1" applyAlignment="1">
      <alignment horizontal="center" vertical="center" wrapText="1"/>
      <protection/>
    </xf>
    <xf numFmtId="0" fontId="26" fillId="0" borderId="21" xfId="101" applyFont="1" applyFill="1" applyBorder="1" applyAlignment="1">
      <alignment horizontal="center" vertical="center" wrapText="1"/>
      <protection/>
    </xf>
    <xf numFmtId="0" fontId="26" fillId="0" borderId="22" xfId="101" applyFont="1" applyFill="1" applyBorder="1" applyAlignment="1">
      <alignment horizontal="center" vertical="center" wrapText="1"/>
      <protection/>
    </xf>
    <xf numFmtId="0" fontId="26" fillId="0" borderId="23" xfId="101" applyFont="1" applyFill="1" applyBorder="1" applyAlignment="1">
      <alignment horizontal="left" vertical="center" indent="1"/>
      <protection/>
    </xf>
    <xf numFmtId="0" fontId="26" fillId="0" borderId="20" xfId="101" applyFont="1" applyFill="1" applyBorder="1" applyAlignment="1">
      <alignment horizontal="left" vertical="center" indent="1"/>
      <protection/>
    </xf>
    <xf numFmtId="3" fontId="26" fillId="0" borderId="21" xfId="101" applyNumberFormat="1" applyFont="1" applyFill="1" applyBorder="1" applyAlignment="1">
      <alignment vertical="center"/>
      <protection/>
    </xf>
    <xf numFmtId="3" fontId="26" fillId="0" borderId="22" xfId="101" applyNumberFormat="1" applyFont="1" applyFill="1" applyBorder="1" applyAlignment="1">
      <alignment vertical="center"/>
      <protection/>
    </xf>
    <xf numFmtId="0" fontId="25" fillId="0" borderId="24" xfId="101" applyFont="1" applyFill="1" applyBorder="1" applyAlignment="1">
      <alignment horizontal="left" indent="1"/>
      <protection/>
    </xf>
    <xf numFmtId="0" fontId="25" fillId="0" borderId="25" xfId="101" applyFont="1" applyFill="1" applyBorder="1" applyAlignment="1">
      <alignment horizontal="left" indent="1"/>
      <protection/>
    </xf>
    <xf numFmtId="3" fontId="25" fillId="0" borderId="26" xfId="68" applyNumberFormat="1" applyFont="1" applyFill="1" applyBorder="1" applyAlignment="1" applyProtection="1" quotePrefix="1">
      <alignment horizontal="right" vertical="center"/>
      <protection locked="0"/>
    </xf>
    <xf numFmtId="3" fontId="25" fillId="0" borderId="27" xfId="101" applyNumberFormat="1" applyFont="1" applyFill="1" applyBorder="1" applyAlignment="1">
      <alignment vertical="center"/>
      <protection/>
    </xf>
    <xf numFmtId="3" fontId="25" fillId="0" borderId="27" xfId="68" applyNumberFormat="1" applyFont="1" applyFill="1" applyBorder="1" applyAlignment="1" applyProtection="1" quotePrefix="1">
      <alignment horizontal="right" vertical="center"/>
      <protection locked="0"/>
    </xf>
    <xf numFmtId="0" fontId="25" fillId="0" borderId="28" xfId="101" applyFont="1" applyFill="1" applyBorder="1" applyAlignment="1">
      <alignment horizontal="left" indent="1"/>
      <protection/>
    </xf>
    <xf numFmtId="0" fontId="25" fillId="0" borderId="29" xfId="101" applyFont="1" applyFill="1" applyBorder="1" applyAlignment="1">
      <alignment horizontal="left" indent="1"/>
      <protection/>
    </xf>
    <xf numFmtId="3" fontId="25" fillId="0" borderId="30" xfId="68" applyNumberFormat="1" applyFont="1" applyFill="1" applyBorder="1" applyAlignment="1" applyProtection="1">
      <alignment vertical="center"/>
      <protection locked="0"/>
    </xf>
    <xf numFmtId="3" fontId="25" fillId="0" borderId="31" xfId="101" applyNumberFormat="1" applyFont="1" applyFill="1" applyBorder="1" applyAlignment="1">
      <alignment vertical="center"/>
      <protection/>
    </xf>
    <xf numFmtId="3" fontId="25" fillId="0" borderId="31" xfId="68" applyNumberFormat="1" applyFont="1" applyFill="1" applyBorder="1" applyAlignment="1" applyProtection="1" quotePrefix="1">
      <alignment horizontal="right" vertical="center"/>
      <protection locked="0"/>
    </xf>
    <xf numFmtId="0" fontId="25" fillId="0" borderId="28" xfId="101" applyFont="1" applyFill="1" applyBorder="1" applyAlignment="1">
      <alignment horizontal="left" vertical="center" indent="1"/>
      <protection/>
    </xf>
    <xf numFmtId="3" fontId="25" fillId="0" borderId="30" xfId="101" applyNumberFormat="1" applyFont="1" applyFill="1" applyBorder="1" applyAlignment="1" applyProtection="1">
      <alignment vertical="center"/>
      <protection locked="0"/>
    </xf>
    <xf numFmtId="0" fontId="25" fillId="0" borderId="32" xfId="101" applyFont="1" applyFill="1" applyBorder="1" applyAlignment="1">
      <alignment horizontal="center" vertical="center"/>
      <protection/>
    </xf>
    <xf numFmtId="0" fontId="25" fillId="0" borderId="33" xfId="101" applyFont="1" applyFill="1" applyBorder="1" applyAlignment="1">
      <alignment horizontal="left" vertical="center" wrapText="1" indent="1"/>
      <protection/>
    </xf>
    <xf numFmtId="3" fontId="25" fillId="0" borderId="34" xfId="101" applyNumberFormat="1" applyFont="1" applyFill="1" applyBorder="1" applyAlignment="1" applyProtection="1">
      <alignment horizontal="right" vertical="center"/>
      <protection locked="0"/>
    </xf>
    <xf numFmtId="3" fontId="25" fillId="0" borderId="35" xfId="101" applyNumberFormat="1" applyFont="1" applyFill="1" applyBorder="1" applyAlignment="1">
      <alignment horizontal="right" vertical="center"/>
      <protection/>
    </xf>
    <xf numFmtId="3" fontId="25" fillId="0" borderId="35" xfId="68" applyNumberFormat="1" applyFont="1" applyFill="1" applyBorder="1" applyAlignment="1" applyProtection="1" quotePrefix="1">
      <alignment horizontal="right" vertical="center"/>
      <protection locked="0"/>
    </xf>
    <xf numFmtId="0" fontId="25" fillId="0" borderId="0" xfId="101" applyFont="1" applyFill="1" applyBorder="1" applyAlignment="1">
      <alignment vertical="center" wrapText="1"/>
      <protection/>
    </xf>
    <xf numFmtId="0" fontId="26" fillId="0" borderId="23" xfId="101" applyFont="1" applyFill="1" applyBorder="1" applyAlignment="1">
      <alignment horizontal="left" indent="1"/>
      <protection/>
    </xf>
    <xf numFmtId="0" fontId="25" fillId="0" borderId="0" xfId="101" applyFont="1" applyFill="1" applyBorder="1" applyAlignment="1">
      <alignment horizontal="left" vertical="center" wrapText="1"/>
      <protection/>
    </xf>
    <xf numFmtId="0" fontId="25" fillId="0" borderId="24" xfId="101" applyFont="1" applyFill="1" applyBorder="1" applyAlignment="1">
      <alignment horizontal="left" vertical="center" indent="1"/>
      <protection/>
    </xf>
    <xf numFmtId="3" fontId="25" fillId="0" borderId="26" xfId="101" applyNumberFormat="1" applyFont="1" applyFill="1" applyBorder="1" applyAlignment="1" applyProtection="1">
      <alignment vertical="center"/>
      <protection locked="0"/>
    </xf>
    <xf numFmtId="3" fontId="25" fillId="0" borderId="27" xfId="101" applyNumberFormat="1" applyFont="1" applyFill="1" applyBorder="1" applyAlignment="1" applyProtection="1">
      <alignment vertical="center"/>
      <protection locked="0"/>
    </xf>
    <xf numFmtId="3" fontId="25" fillId="0" borderId="31" xfId="101" applyNumberFormat="1" applyFont="1" applyFill="1" applyBorder="1" applyAlignment="1" applyProtection="1">
      <alignment vertical="center"/>
      <protection locked="0"/>
    </xf>
    <xf numFmtId="0" fontId="25" fillId="0" borderId="32" xfId="101" applyFont="1" applyFill="1" applyBorder="1" applyAlignment="1">
      <alignment horizontal="left" indent="1"/>
      <protection/>
    </xf>
    <xf numFmtId="0" fontId="25" fillId="0" borderId="33" xfId="101" applyFont="1" applyFill="1" applyBorder="1" applyAlignment="1">
      <alignment horizontal="left" indent="1"/>
      <protection/>
    </xf>
    <xf numFmtId="3" fontId="25" fillId="0" borderId="34" xfId="101" applyNumberFormat="1" applyFont="1" applyFill="1" applyBorder="1" applyAlignment="1" applyProtection="1">
      <alignment vertical="center"/>
      <protection locked="0"/>
    </xf>
    <xf numFmtId="3" fontId="25" fillId="0" borderId="35" xfId="101" applyNumberFormat="1" applyFont="1" applyFill="1" applyBorder="1" applyAlignment="1">
      <alignment vertical="center"/>
      <protection/>
    </xf>
    <xf numFmtId="3" fontId="25" fillId="0" borderId="35" xfId="101" applyNumberFormat="1" applyFont="1" applyFill="1" applyBorder="1" applyAlignment="1" applyProtection="1">
      <alignment vertical="center"/>
      <protection locked="0"/>
    </xf>
    <xf numFmtId="194" fontId="26" fillId="0" borderId="36" xfId="101" applyNumberFormat="1" applyFont="1" applyFill="1" applyBorder="1" applyAlignment="1">
      <alignment horizontal="center" vertical="center" wrapText="1"/>
      <protection/>
    </xf>
    <xf numFmtId="194" fontId="26" fillId="0" borderId="37" xfId="101" applyNumberFormat="1" applyFont="1" applyFill="1" applyBorder="1" applyAlignment="1">
      <alignment horizontal="center" vertical="center" wrapText="1"/>
      <protection/>
    </xf>
    <xf numFmtId="0" fontId="25" fillId="0" borderId="23" xfId="101" applyFont="1" applyFill="1" applyBorder="1" applyAlignment="1">
      <alignment horizontal="left" indent="1"/>
      <protection/>
    </xf>
    <xf numFmtId="0" fontId="26" fillId="0" borderId="20" xfId="101" applyFont="1" applyFill="1" applyBorder="1" applyAlignment="1" quotePrefix="1">
      <alignment horizontal="left" vertical="center" indent="1"/>
      <protection/>
    </xf>
    <xf numFmtId="0" fontId="25" fillId="0" borderId="32" xfId="101" applyFont="1" applyFill="1" applyBorder="1" applyAlignment="1">
      <alignment horizontal="left" vertical="center" indent="1"/>
      <protection/>
    </xf>
    <xf numFmtId="187" fontId="12" fillId="0" borderId="0" xfId="68" applyNumberFormat="1" applyFont="1" applyFill="1" applyAlignment="1">
      <alignment/>
    </xf>
    <xf numFmtId="0" fontId="32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25" fillId="0" borderId="13" xfId="99" applyNumberFormat="1" applyFont="1" applyFill="1" applyBorder="1" applyAlignment="1">
      <alignment horizontal="center" vertical="center"/>
      <protection/>
    </xf>
    <xf numFmtId="3" fontId="25" fillId="0" borderId="10" xfId="99" applyNumberFormat="1" applyFont="1" applyFill="1" applyBorder="1" applyAlignment="1">
      <alignment horizontal="center" vertical="center"/>
      <protection/>
    </xf>
    <xf numFmtId="3" fontId="26" fillId="0" borderId="14" xfId="99" applyNumberFormat="1" applyFont="1" applyFill="1" applyBorder="1" applyAlignment="1">
      <alignment horizontal="center" vertical="center"/>
      <protection/>
    </xf>
    <xf numFmtId="3" fontId="26" fillId="0" borderId="38" xfId="101" applyNumberFormat="1" applyFont="1" applyFill="1" applyBorder="1" applyAlignment="1">
      <alignment horizontal="right" vertical="center"/>
      <protection/>
    </xf>
    <xf numFmtId="3" fontId="25" fillId="0" borderId="39" xfId="68" applyNumberFormat="1" applyFont="1" applyFill="1" applyBorder="1" applyAlignment="1" applyProtection="1" quotePrefix="1">
      <alignment horizontal="right" vertical="center"/>
      <protection locked="0"/>
    </xf>
    <xf numFmtId="3" fontId="25" fillId="0" borderId="40" xfId="68" applyNumberFormat="1" applyFont="1" applyFill="1" applyBorder="1" applyAlignment="1" applyProtection="1" quotePrefix="1">
      <alignment horizontal="right" vertical="center"/>
      <protection locked="0"/>
    </xf>
    <xf numFmtId="3" fontId="25" fillId="0" borderId="41" xfId="68" applyNumberFormat="1" applyFont="1" applyFill="1" applyBorder="1" applyAlignment="1" applyProtection="1" quotePrefix="1">
      <alignment horizontal="right" vertical="center"/>
      <protection locked="0"/>
    </xf>
    <xf numFmtId="3" fontId="26" fillId="0" borderId="38" xfId="101" applyNumberFormat="1" applyFont="1" applyFill="1" applyBorder="1" applyAlignment="1">
      <alignment vertical="center"/>
      <protection/>
    </xf>
    <xf numFmtId="3" fontId="25" fillId="0" borderId="39" xfId="101" applyNumberFormat="1" applyFont="1" applyFill="1" applyBorder="1" applyAlignment="1" applyProtection="1">
      <alignment vertical="center"/>
      <protection locked="0"/>
    </xf>
    <xf numFmtId="3" fontId="25" fillId="0" borderId="40" xfId="101" applyNumberFormat="1" applyFont="1" applyFill="1" applyBorder="1" applyAlignment="1" applyProtection="1">
      <alignment vertical="center"/>
      <protection locked="0"/>
    </xf>
    <xf numFmtId="3" fontId="25" fillId="0" borderId="41" xfId="101" applyNumberFormat="1" applyFont="1" applyFill="1" applyBorder="1" applyAlignment="1" applyProtection="1">
      <alignment vertical="center"/>
      <protection locked="0"/>
    </xf>
    <xf numFmtId="194" fontId="26" fillId="0" borderId="42" xfId="101" applyNumberFormat="1" applyFont="1" applyFill="1" applyBorder="1" applyAlignment="1">
      <alignment horizontal="center" vertical="center" wrapText="1"/>
      <protection/>
    </xf>
    <xf numFmtId="3" fontId="26" fillId="0" borderId="38" xfId="101" applyNumberFormat="1" applyFont="1" applyFill="1" applyBorder="1" applyAlignment="1" applyProtection="1">
      <alignment vertical="center"/>
      <protection locked="0"/>
    </xf>
    <xf numFmtId="3" fontId="26" fillId="0" borderId="21" xfId="101" applyNumberFormat="1" applyFont="1" applyFill="1" applyBorder="1" applyAlignment="1" applyProtection="1">
      <alignment vertical="center"/>
      <protection locked="0"/>
    </xf>
    <xf numFmtId="3" fontId="33" fillId="0" borderId="43" xfId="0" applyNumberFormat="1" applyFont="1" applyBorder="1" applyAlignment="1">
      <alignment horizontal="center"/>
    </xf>
    <xf numFmtId="3" fontId="33" fillId="0" borderId="44" xfId="0" applyNumberFormat="1" applyFont="1" applyBorder="1" applyAlignment="1">
      <alignment horizontal="center"/>
    </xf>
    <xf numFmtId="0" fontId="31" fillId="0" borderId="45" xfId="101" applyFont="1" applyFill="1" applyBorder="1" applyAlignment="1">
      <alignment horizontal="center" vertical="center"/>
      <protection/>
    </xf>
    <xf numFmtId="0" fontId="31" fillId="0" borderId="46" xfId="10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left"/>
    </xf>
    <xf numFmtId="0" fontId="23" fillId="0" borderId="0" xfId="97" applyFont="1" applyFill="1" applyBorder="1" applyAlignment="1">
      <alignment horizontal="left" vertical="top"/>
      <protection/>
    </xf>
    <xf numFmtId="0" fontId="24" fillId="0" borderId="0" xfId="0" applyFont="1" applyFill="1" applyBorder="1" applyAlignment="1">
      <alignment horizontal="center"/>
    </xf>
    <xf numFmtId="0" fontId="31" fillId="0" borderId="23" xfId="101" applyFont="1" applyFill="1" applyBorder="1" applyAlignment="1">
      <alignment horizontal="center" vertical="center"/>
      <protection/>
    </xf>
    <xf numFmtId="0" fontId="31" fillId="0" borderId="20" xfId="101" applyFont="1" applyFill="1" applyBorder="1" applyAlignment="1">
      <alignment horizontal="center" vertical="center"/>
      <protection/>
    </xf>
    <xf numFmtId="3" fontId="33" fillId="0" borderId="0" xfId="0" applyNumberFormat="1" applyFont="1" applyBorder="1" applyAlignment="1">
      <alignment horizontal="center"/>
    </xf>
    <xf numFmtId="0" fontId="26" fillId="0" borderId="47" xfId="99" applyFont="1" applyFill="1" applyBorder="1" applyAlignment="1">
      <alignment horizontal="center" vertical="center"/>
      <protection/>
    </xf>
    <xf numFmtId="0" fontId="26" fillId="0" borderId="48" xfId="99" applyFont="1" applyFill="1" applyBorder="1" applyAlignment="1">
      <alignment horizontal="center" vertical="center"/>
      <protection/>
    </xf>
    <xf numFmtId="0" fontId="26" fillId="0" borderId="12" xfId="99" applyFont="1" applyFill="1" applyBorder="1" applyAlignment="1">
      <alignment horizontal="center" vertical="center"/>
      <protection/>
    </xf>
    <xf numFmtId="0" fontId="26" fillId="0" borderId="49" xfId="99" applyFont="1" applyFill="1" applyBorder="1" applyAlignment="1">
      <alignment horizontal="center" vertical="center"/>
      <protection/>
    </xf>
    <xf numFmtId="0" fontId="26" fillId="0" borderId="50" xfId="99" applyFont="1" applyFill="1" applyBorder="1" applyAlignment="1">
      <alignment horizontal="center" vertical="center"/>
      <protection/>
    </xf>
    <xf numFmtId="0" fontId="26" fillId="0" borderId="51" xfId="99" applyFont="1" applyFill="1" applyBorder="1" applyAlignment="1">
      <alignment horizontal="center" vertical="center"/>
      <protection/>
    </xf>
    <xf numFmtId="3" fontId="23" fillId="0" borderId="0" xfId="97" applyNumberFormat="1" applyFont="1" applyFill="1" applyBorder="1" applyAlignment="1">
      <alignment horizontal="right"/>
      <protection/>
    </xf>
    <xf numFmtId="0" fontId="29" fillId="0" borderId="0" xfId="0" applyFont="1" applyFill="1" applyBorder="1" applyAlignment="1">
      <alignment horizontal="center"/>
    </xf>
  </cellXfs>
  <cellStyles count="10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Linked Cell" xfId="90"/>
    <cellStyle name="Magyarázó szöveg" xfId="91"/>
    <cellStyle name="Followed Hyperlink" xfId="92"/>
    <cellStyle name="Neutral" xfId="93"/>
    <cellStyle name="Normál 2" xfId="94"/>
    <cellStyle name="Normál 3" xfId="95"/>
    <cellStyle name="Normál 4" xfId="96"/>
    <cellStyle name="Normál_2009. évi BESZÁMOLÓ" xfId="97"/>
    <cellStyle name="Normál_egysz mérleg" xfId="98"/>
    <cellStyle name="Normál_egysz pénzforg jelentés (2)" xfId="99"/>
    <cellStyle name="Normál_egysz pm" xfId="100"/>
    <cellStyle name="Normál_minta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" xfId="111"/>
    <cellStyle name="Total" xfId="112"/>
    <cellStyle name="Warning Text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45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6.57421875" style="44" customWidth="1"/>
    <col min="2" max="2" width="44.7109375" style="44" customWidth="1"/>
    <col min="3" max="3" width="14.421875" style="44" customWidth="1"/>
    <col min="4" max="4" width="11.421875" style="44" bestFit="1" customWidth="1"/>
    <col min="5" max="6" width="14.421875" style="44" customWidth="1"/>
    <col min="7" max="7" width="11.421875" style="44" bestFit="1" customWidth="1"/>
    <col min="8" max="8" width="14.421875" style="44" customWidth="1"/>
    <col min="9" max="16384" width="10.28125" style="44" customWidth="1"/>
  </cols>
  <sheetData>
    <row r="1" spans="1:5" ht="15.75">
      <c r="A1" s="111" t="s">
        <v>210</v>
      </c>
      <c r="B1" s="111"/>
      <c r="C1" s="1"/>
      <c r="D1" s="2"/>
      <c r="E1" s="2"/>
    </row>
    <row r="2" spans="1:8" ht="15.75">
      <c r="A2" s="112" t="s">
        <v>18</v>
      </c>
      <c r="B2" s="112"/>
      <c r="C2" s="112"/>
      <c r="D2" s="112"/>
      <c r="E2" s="112"/>
      <c r="F2" s="112"/>
      <c r="G2" s="112"/>
      <c r="H2" s="112"/>
    </row>
    <row r="3" spans="1:8" ht="15.75">
      <c r="A3" s="112" t="s">
        <v>203</v>
      </c>
      <c r="B3" s="112"/>
      <c r="C3" s="112"/>
      <c r="D3" s="112"/>
      <c r="E3" s="112"/>
      <c r="F3" s="112"/>
      <c r="G3" s="112"/>
      <c r="H3" s="112"/>
    </row>
    <row r="4" ht="16.5" thickBot="1">
      <c r="H4" s="45" t="s">
        <v>107</v>
      </c>
    </row>
    <row r="5" spans="1:8" ht="50.25" customHeight="1" thickBot="1">
      <c r="A5" s="113" t="s">
        <v>77</v>
      </c>
      <c r="B5" s="114"/>
      <c r="C5" s="46" t="s">
        <v>1</v>
      </c>
      <c r="D5" s="47" t="s">
        <v>78</v>
      </c>
      <c r="E5" s="48" t="s">
        <v>2</v>
      </c>
      <c r="F5" s="48" t="s">
        <v>79</v>
      </c>
      <c r="G5" s="47" t="s">
        <v>78</v>
      </c>
      <c r="H5" s="48" t="s">
        <v>80</v>
      </c>
    </row>
    <row r="6" spans="1:8" ht="16.5" thickBot="1">
      <c r="A6" s="49" t="s">
        <v>3</v>
      </c>
      <c r="B6" s="50" t="s">
        <v>81</v>
      </c>
      <c r="C6" s="95">
        <f aca="true" t="shared" si="0" ref="C6:H6">C7+C8+C9+C10</f>
        <v>79806222</v>
      </c>
      <c r="D6" s="51">
        <f t="shared" si="0"/>
        <v>0</v>
      </c>
      <c r="E6" s="52">
        <f t="shared" si="0"/>
        <v>79806222</v>
      </c>
      <c r="F6" s="52">
        <f t="shared" si="0"/>
        <v>65922684</v>
      </c>
      <c r="G6" s="51">
        <f t="shared" si="0"/>
        <v>0</v>
      </c>
      <c r="H6" s="52">
        <f t="shared" si="0"/>
        <v>65922684</v>
      </c>
    </row>
    <row r="7" spans="1:8" ht="12.75" customHeight="1">
      <c r="A7" s="53" t="s">
        <v>4</v>
      </c>
      <c r="B7" s="54" t="s">
        <v>82</v>
      </c>
      <c r="C7" s="96">
        <v>452314</v>
      </c>
      <c r="D7" s="55"/>
      <c r="E7" s="56">
        <f>C7+D7</f>
        <v>452314</v>
      </c>
      <c r="F7" s="56">
        <v>58986</v>
      </c>
      <c r="G7" s="55"/>
      <c r="H7" s="57">
        <v>58986</v>
      </c>
    </row>
    <row r="8" spans="1:8" ht="13.5" customHeight="1">
      <c r="A8" s="58" t="s">
        <v>6</v>
      </c>
      <c r="B8" s="59" t="s">
        <v>83</v>
      </c>
      <c r="C8" s="97">
        <v>61615739</v>
      </c>
      <c r="D8" s="60"/>
      <c r="E8" s="56">
        <f>C8+D8</f>
        <v>61615739</v>
      </c>
      <c r="F8" s="61">
        <v>56927052</v>
      </c>
      <c r="G8" s="60"/>
      <c r="H8" s="62">
        <v>56927052</v>
      </c>
    </row>
    <row r="9" spans="1:8" ht="13.5" customHeight="1">
      <c r="A9" s="63" t="s">
        <v>7</v>
      </c>
      <c r="B9" s="59" t="s">
        <v>84</v>
      </c>
      <c r="C9" s="97">
        <v>5616444</v>
      </c>
      <c r="D9" s="64"/>
      <c r="E9" s="56">
        <f>C9+D9</f>
        <v>5616444</v>
      </c>
      <c r="F9" s="61">
        <v>6102535</v>
      </c>
      <c r="G9" s="64"/>
      <c r="H9" s="62">
        <v>6102535</v>
      </c>
    </row>
    <row r="10" spans="1:10" ht="39" customHeight="1" thickBot="1">
      <c r="A10" s="65" t="s">
        <v>8</v>
      </c>
      <c r="B10" s="66" t="s">
        <v>85</v>
      </c>
      <c r="C10" s="98">
        <v>12121725</v>
      </c>
      <c r="D10" s="67"/>
      <c r="E10" s="56">
        <f>C10+D10</f>
        <v>12121725</v>
      </c>
      <c r="F10" s="68">
        <v>2834111</v>
      </c>
      <c r="G10" s="67"/>
      <c r="H10" s="69">
        <v>2834111</v>
      </c>
      <c r="J10" s="70"/>
    </row>
    <row r="11" spans="1:10" ht="15" customHeight="1" thickBot="1">
      <c r="A11" s="71" t="s">
        <v>9</v>
      </c>
      <c r="B11" s="50" t="s">
        <v>86</v>
      </c>
      <c r="C11" s="99">
        <f aca="true" t="shared" si="1" ref="C11:H11">C12+C13+C14+C15+C16</f>
        <v>1418301</v>
      </c>
      <c r="D11" s="51">
        <f t="shared" si="1"/>
        <v>0</v>
      </c>
      <c r="E11" s="52">
        <f t="shared" si="1"/>
        <v>1418301</v>
      </c>
      <c r="F11" s="52">
        <f t="shared" si="1"/>
        <v>695195</v>
      </c>
      <c r="G11" s="51">
        <f t="shared" si="1"/>
        <v>0</v>
      </c>
      <c r="H11" s="52">
        <f t="shared" si="1"/>
        <v>695195</v>
      </c>
      <c r="J11" s="72"/>
    </row>
    <row r="12" spans="1:8" ht="12.75" customHeight="1">
      <c r="A12" s="73" t="s">
        <v>10</v>
      </c>
      <c r="B12" s="54" t="s">
        <v>87</v>
      </c>
      <c r="C12" s="100">
        <v>39874</v>
      </c>
      <c r="D12" s="74"/>
      <c r="E12" s="56">
        <f>C12+D12</f>
        <v>39874</v>
      </c>
      <c r="F12" s="56">
        <v>47010</v>
      </c>
      <c r="G12" s="74"/>
      <c r="H12" s="75">
        <v>47010</v>
      </c>
    </row>
    <row r="13" spans="1:8" ht="12.75" customHeight="1">
      <c r="A13" s="58" t="s">
        <v>11</v>
      </c>
      <c r="B13" s="59" t="s">
        <v>88</v>
      </c>
      <c r="C13" s="101">
        <v>302782</v>
      </c>
      <c r="D13" s="64"/>
      <c r="E13" s="56">
        <f>C13+D13</f>
        <v>302782</v>
      </c>
      <c r="F13" s="61">
        <v>311403</v>
      </c>
      <c r="G13" s="64"/>
      <c r="H13" s="76">
        <v>311403</v>
      </c>
    </row>
    <row r="14" spans="1:8" ht="12.75" customHeight="1">
      <c r="A14" s="58" t="s">
        <v>12</v>
      </c>
      <c r="B14" s="59" t="s">
        <v>89</v>
      </c>
      <c r="C14" s="101">
        <v>0</v>
      </c>
      <c r="D14" s="64"/>
      <c r="E14" s="56">
        <f>C14+D14</f>
        <v>0</v>
      </c>
      <c r="F14" s="61">
        <v>0</v>
      </c>
      <c r="G14" s="64"/>
      <c r="H14" s="76">
        <f>+C14+G14</f>
        <v>0</v>
      </c>
    </row>
    <row r="15" spans="1:8" ht="13.5" customHeight="1">
      <c r="A15" s="63" t="s">
        <v>13</v>
      </c>
      <c r="B15" s="59" t="s">
        <v>90</v>
      </c>
      <c r="C15" s="101">
        <v>944924</v>
      </c>
      <c r="D15" s="64"/>
      <c r="E15" s="56">
        <f>C15+D15</f>
        <v>944924</v>
      </c>
      <c r="F15" s="61">
        <v>196560</v>
      </c>
      <c r="G15" s="64"/>
      <c r="H15" s="76">
        <v>196560</v>
      </c>
    </row>
    <row r="16" spans="1:8" ht="12.75" customHeight="1" thickBot="1">
      <c r="A16" s="77" t="s">
        <v>14</v>
      </c>
      <c r="B16" s="78" t="s">
        <v>91</v>
      </c>
      <c r="C16" s="102">
        <v>130721</v>
      </c>
      <c r="D16" s="79"/>
      <c r="E16" s="56">
        <f>C16+D16</f>
        <v>130721</v>
      </c>
      <c r="F16" s="80">
        <v>140222</v>
      </c>
      <c r="G16" s="79"/>
      <c r="H16" s="81">
        <v>140222</v>
      </c>
    </row>
    <row r="17" spans="1:11" ht="15" customHeight="1" thickBot="1">
      <c r="A17" s="71" t="s">
        <v>17</v>
      </c>
      <c r="B17" s="50" t="s">
        <v>92</v>
      </c>
      <c r="C17" s="99">
        <f aca="true" t="shared" si="2" ref="C17:H17">C6+C11</f>
        <v>81224523</v>
      </c>
      <c r="D17" s="51">
        <f t="shared" si="2"/>
        <v>0</v>
      </c>
      <c r="E17" s="52">
        <f t="shared" si="2"/>
        <v>81224523</v>
      </c>
      <c r="F17" s="52">
        <f t="shared" si="2"/>
        <v>66617879</v>
      </c>
      <c r="G17" s="51">
        <f t="shared" si="2"/>
        <v>0</v>
      </c>
      <c r="H17" s="52">
        <f t="shared" si="2"/>
        <v>66617879</v>
      </c>
      <c r="K17" s="44" t="s">
        <v>93</v>
      </c>
    </row>
    <row r="18" spans="1:10" ht="50.25" customHeight="1" thickBot="1">
      <c r="A18" s="108" t="s">
        <v>94</v>
      </c>
      <c r="B18" s="109"/>
      <c r="C18" s="103" t="s">
        <v>202</v>
      </c>
      <c r="D18" s="82" t="s">
        <v>78</v>
      </c>
      <c r="E18" s="83" t="s">
        <v>2</v>
      </c>
      <c r="F18" s="83" t="s">
        <v>79</v>
      </c>
      <c r="G18" s="82" t="s">
        <v>78</v>
      </c>
      <c r="H18" s="83" t="s">
        <v>80</v>
      </c>
      <c r="J18" s="44" t="s">
        <v>93</v>
      </c>
    </row>
    <row r="19" spans="1:8" ht="13.5" customHeight="1" thickBot="1">
      <c r="A19" s="84" t="s">
        <v>23</v>
      </c>
      <c r="B19" s="85" t="s">
        <v>95</v>
      </c>
      <c r="C19" s="104">
        <f aca="true" t="shared" si="3" ref="C19:H19">+C20+C21+C22</f>
        <v>71402387</v>
      </c>
      <c r="D19" s="105">
        <f t="shared" si="3"/>
        <v>0</v>
      </c>
      <c r="E19" s="52">
        <f t="shared" si="3"/>
        <v>71402387</v>
      </c>
      <c r="F19" s="52">
        <f t="shared" si="3"/>
        <v>60716129</v>
      </c>
      <c r="G19" s="105">
        <f t="shared" si="3"/>
        <v>0</v>
      </c>
      <c r="H19" s="52">
        <f t="shared" si="3"/>
        <v>60716129</v>
      </c>
    </row>
    <row r="20" spans="1:8" ht="12.75" customHeight="1">
      <c r="A20" s="53" t="s">
        <v>24</v>
      </c>
      <c r="B20" s="59" t="s">
        <v>96</v>
      </c>
      <c r="C20" s="100">
        <v>67476296</v>
      </c>
      <c r="D20" s="74"/>
      <c r="E20" s="56">
        <f>+C20+D20</f>
        <v>67476296</v>
      </c>
      <c r="F20" s="56">
        <v>60552487</v>
      </c>
      <c r="G20" s="74"/>
      <c r="H20" s="56">
        <v>60552487</v>
      </c>
    </row>
    <row r="21" spans="1:8" ht="15" customHeight="1">
      <c r="A21" s="58" t="s">
        <v>25</v>
      </c>
      <c r="B21" s="59" t="s">
        <v>97</v>
      </c>
      <c r="C21" s="101">
        <v>3926091</v>
      </c>
      <c r="D21" s="64"/>
      <c r="E21" s="56">
        <f>+C21+D21</f>
        <v>3926091</v>
      </c>
      <c r="F21" s="61">
        <v>163642</v>
      </c>
      <c r="G21" s="64"/>
      <c r="H21" s="61">
        <v>163642</v>
      </c>
    </row>
    <row r="22" spans="1:8" ht="14.25" customHeight="1" thickBot="1">
      <c r="A22" s="77" t="s">
        <v>26</v>
      </c>
      <c r="B22" s="78" t="s">
        <v>98</v>
      </c>
      <c r="C22" s="102">
        <v>0</v>
      </c>
      <c r="D22" s="79"/>
      <c r="E22" s="56">
        <f>+C22+D22</f>
        <v>0</v>
      </c>
      <c r="F22" s="80">
        <v>0</v>
      </c>
      <c r="G22" s="79"/>
      <c r="H22" s="80">
        <f>+C22+G22</f>
        <v>0</v>
      </c>
    </row>
    <row r="23" spans="1:8" ht="12.75" customHeight="1" thickBot="1">
      <c r="A23" s="49" t="s">
        <v>27</v>
      </c>
      <c r="B23" s="50" t="s">
        <v>99</v>
      </c>
      <c r="C23" s="99">
        <f aca="true" t="shared" si="4" ref="C23:H23">+C24+C25</f>
        <v>1061694</v>
      </c>
      <c r="D23" s="51">
        <f t="shared" si="4"/>
        <v>0</v>
      </c>
      <c r="E23" s="52">
        <f t="shared" si="4"/>
        <v>1061694</v>
      </c>
      <c r="F23" s="52">
        <f t="shared" si="4"/>
        <v>-1806523</v>
      </c>
      <c r="G23" s="51">
        <f t="shared" si="4"/>
        <v>0</v>
      </c>
      <c r="H23" s="52">
        <f t="shared" si="4"/>
        <v>-1806523</v>
      </c>
    </row>
    <row r="24" spans="1:8" ht="12.75" customHeight="1">
      <c r="A24" s="73" t="s">
        <v>28</v>
      </c>
      <c r="B24" s="54" t="s">
        <v>100</v>
      </c>
      <c r="C24" s="100">
        <v>1061694</v>
      </c>
      <c r="D24" s="74"/>
      <c r="E24" s="56">
        <f>+C24+D24</f>
        <v>1061694</v>
      </c>
      <c r="F24" s="56">
        <v>-1806523</v>
      </c>
      <c r="G24" s="74"/>
      <c r="H24" s="56">
        <v>-1806523</v>
      </c>
    </row>
    <row r="25" spans="1:8" ht="13.5" customHeight="1" thickBot="1">
      <c r="A25" s="86" t="s">
        <v>29</v>
      </c>
      <c r="B25" s="78" t="s">
        <v>101</v>
      </c>
      <c r="C25" s="102">
        <v>0</v>
      </c>
      <c r="D25" s="79"/>
      <c r="E25" s="56">
        <f>+C25+D25</f>
        <v>0</v>
      </c>
      <c r="F25" s="80">
        <v>0</v>
      </c>
      <c r="G25" s="79"/>
      <c r="H25" s="80">
        <f>+C25+G25</f>
        <v>0</v>
      </c>
    </row>
    <row r="26" spans="1:8" ht="13.5" customHeight="1" thickBot="1">
      <c r="A26" s="49" t="s">
        <v>30</v>
      </c>
      <c r="B26" s="50" t="s">
        <v>102</v>
      </c>
      <c r="C26" s="99">
        <f aca="true" t="shared" si="5" ref="C26:H26">+C27+C28+C29</f>
        <v>8760442</v>
      </c>
      <c r="D26" s="51">
        <f t="shared" si="5"/>
        <v>0</v>
      </c>
      <c r="E26" s="52">
        <f t="shared" si="5"/>
        <v>8760442</v>
      </c>
      <c r="F26" s="52">
        <f t="shared" si="5"/>
        <v>7708273</v>
      </c>
      <c r="G26" s="51">
        <f t="shared" si="5"/>
        <v>0</v>
      </c>
      <c r="H26" s="52">
        <f t="shared" si="5"/>
        <v>7708273</v>
      </c>
    </row>
    <row r="27" spans="1:8" ht="13.5" customHeight="1">
      <c r="A27" s="73" t="s">
        <v>31</v>
      </c>
      <c r="B27" s="54" t="s">
        <v>103</v>
      </c>
      <c r="C27" s="100">
        <v>4282424</v>
      </c>
      <c r="D27" s="74"/>
      <c r="E27" s="56">
        <f>+C27+D27</f>
        <v>4282424</v>
      </c>
      <c r="F27" s="56">
        <v>4556411</v>
      </c>
      <c r="G27" s="74"/>
      <c r="H27" s="56">
        <v>4556411</v>
      </c>
    </row>
    <row r="28" spans="1:8" ht="12.75" customHeight="1">
      <c r="A28" s="63" t="s">
        <v>32</v>
      </c>
      <c r="B28" s="59" t="s">
        <v>104</v>
      </c>
      <c r="C28" s="101">
        <v>4464075</v>
      </c>
      <c r="D28" s="64"/>
      <c r="E28" s="56">
        <f>+C28+D28</f>
        <v>4464075</v>
      </c>
      <c r="F28" s="61">
        <v>3073923</v>
      </c>
      <c r="G28" s="64"/>
      <c r="H28" s="61">
        <v>3073923</v>
      </c>
    </row>
    <row r="29" spans="1:8" ht="13.5" customHeight="1" thickBot="1">
      <c r="A29" s="86" t="s">
        <v>33</v>
      </c>
      <c r="B29" s="78" t="s">
        <v>105</v>
      </c>
      <c r="C29" s="102">
        <v>13943</v>
      </c>
      <c r="D29" s="79"/>
      <c r="E29" s="56">
        <f>+C29+D29</f>
        <v>13943</v>
      </c>
      <c r="F29" s="80">
        <v>77939</v>
      </c>
      <c r="G29" s="79"/>
      <c r="H29" s="80">
        <v>77939</v>
      </c>
    </row>
    <row r="30" spans="1:8" ht="14.25" customHeight="1" thickBot="1">
      <c r="A30" s="49" t="s">
        <v>34</v>
      </c>
      <c r="B30" s="50" t="s">
        <v>106</v>
      </c>
      <c r="C30" s="99">
        <f aca="true" t="shared" si="6" ref="C30:H30">+C19+C23+C26</f>
        <v>81224523</v>
      </c>
      <c r="D30" s="51">
        <f t="shared" si="6"/>
        <v>0</v>
      </c>
      <c r="E30" s="52">
        <f t="shared" si="6"/>
        <v>81224523</v>
      </c>
      <c r="F30" s="52">
        <f t="shared" si="6"/>
        <v>66617879</v>
      </c>
      <c r="G30" s="51">
        <f t="shared" si="6"/>
        <v>0</v>
      </c>
      <c r="H30" s="52">
        <f t="shared" si="6"/>
        <v>66617879</v>
      </c>
    </row>
    <row r="32" spans="1:10" ht="16.5">
      <c r="A32" s="88"/>
      <c r="B32" s="110" t="s">
        <v>205</v>
      </c>
      <c r="C32" s="110"/>
      <c r="D32" s="110"/>
      <c r="E32" s="89"/>
      <c r="F32" s="89"/>
      <c r="G32" s="89"/>
      <c r="H32" s="89"/>
      <c r="I32" s="89"/>
      <c r="J32" s="89"/>
    </row>
    <row r="33" spans="1:8" ht="16.5">
      <c r="A33" s="88"/>
      <c r="B33" s="90"/>
      <c r="C33" s="106"/>
      <c r="D33" s="106"/>
      <c r="E33" s="91"/>
      <c r="F33" s="106"/>
      <c r="G33" s="106"/>
      <c r="H33" s="91"/>
    </row>
    <row r="34" spans="1:8" ht="16.5">
      <c r="A34" s="88"/>
      <c r="B34" s="90"/>
      <c r="C34" s="107" t="s">
        <v>197</v>
      </c>
      <c r="D34" s="107"/>
      <c r="E34" s="91"/>
      <c r="F34" s="107" t="s">
        <v>198</v>
      </c>
      <c r="G34" s="107"/>
      <c r="H34" s="91"/>
    </row>
    <row r="38" spans="3:6" ht="15.75">
      <c r="C38" s="87" t="s">
        <v>93</v>
      </c>
      <c r="D38" s="87" t="s">
        <v>93</v>
      </c>
      <c r="E38" s="87" t="s">
        <v>93</v>
      </c>
      <c r="F38" s="87" t="s">
        <v>93</v>
      </c>
    </row>
    <row r="39" spans="3:6" ht="15.75">
      <c r="C39" s="87"/>
      <c r="D39" s="87"/>
      <c r="E39" s="87" t="s">
        <v>93</v>
      </c>
      <c r="F39" s="87" t="s">
        <v>93</v>
      </c>
    </row>
    <row r="40" spans="3:6" ht="15.75">
      <c r="C40" s="87" t="s">
        <v>93</v>
      </c>
      <c r="D40" s="87" t="s">
        <v>93</v>
      </c>
      <c r="E40" s="87" t="s">
        <v>93</v>
      </c>
      <c r="F40" s="87" t="s">
        <v>93</v>
      </c>
    </row>
    <row r="41" spans="3:6" ht="15.75">
      <c r="C41" s="87" t="s">
        <v>93</v>
      </c>
      <c r="D41" s="87" t="s">
        <v>93</v>
      </c>
      <c r="E41" s="87"/>
      <c r="F41" s="87" t="s">
        <v>93</v>
      </c>
    </row>
    <row r="42" spans="3:6" ht="15.75">
      <c r="C42" s="87" t="s">
        <v>93</v>
      </c>
      <c r="D42" s="87" t="s">
        <v>93</v>
      </c>
      <c r="E42" s="87"/>
      <c r="F42" s="87" t="s">
        <v>93</v>
      </c>
    </row>
    <row r="43" spans="3:6" ht="15.75">
      <c r="C43" s="87"/>
      <c r="D43" s="87"/>
      <c r="E43" s="87"/>
      <c r="F43" s="87" t="s">
        <v>93</v>
      </c>
    </row>
    <row r="44" spans="3:6" ht="15.75">
      <c r="C44" s="87"/>
      <c r="D44" s="87"/>
      <c r="E44" s="87"/>
      <c r="F44" s="87"/>
    </row>
    <row r="45" spans="3:6" ht="15.75">
      <c r="C45" s="87"/>
      <c r="D45" s="87"/>
      <c r="E45" s="87"/>
      <c r="F45" s="87"/>
    </row>
  </sheetData>
  <sheetProtection/>
  <mergeCells count="10">
    <mergeCell ref="A18:B18"/>
    <mergeCell ref="B32:D32"/>
    <mergeCell ref="A1:B1"/>
    <mergeCell ref="A2:H2"/>
    <mergeCell ref="A3:H3"/>
    <mergeCell ref="A5:B5"/>
    <mergeCell ref="C33:D33"/>
    <mergeCell ref="C34:D34"/>
    <mergeCell ref="F33:G33"/>
    <mergeCell ref="F34:G3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63"/>
  <sheetViews>
    <sheetView view="pageBreakPreview" zoomScaleSheetLayoutView="100" workbookViewId="0" topLeftCell="A1">
      <selection activeCell="A1" sqref="A1:B1"/>
    </sheetView>
  </sheetViews>
  <sheetFormatPr defaultColWidth="9.140625" defaultRowHeight="12.75"/>
  <cols>
    <col min="1" max="1" width="7.28125" style="8" customWidth="1"/>
    <col min="2" max="2" width="66.57421875" style="8" customWidth="1"/>
    <col min="3" max="5" width="12.140625" style="8" customWidth="1"/>
    <col min="6" max="6" width="10.28125" style="8" customWidth="1"/>
    <col min="7" max="7" width="19.7109375" style="8" bestFit="1" customWidth="1"/>
    <col min="8" max="16384" width="10.28125" style="8" customWidth="1"/>
  </cols>
  <sheetData>
    <row r="1" spans="1:5" ht="15.75">
      <c r="A1" s="111" t="s">
        <v>211</v>
      </c>
      <c r="B1" s="111"/>
      <c r="C1" s="1"/>
      <c r="D1" s="2"/>
      <c r="E1" s="2"/>
    </row>
    <row r="2" spans="1:5" ht="15.75">
      <c r="A2" s="112" t="s">
        <v>18</v>
      </c>
      <c r="B2" s="112"/>
      <c r="C2" s="112"/>
      <c r="D2" s="112"/>
      <c r="E2" s="112"/>
    </row>
    <row r="3" spans="1:5" ht="15.75">
      <c r="A3" s="112" t="s">
        <v>204</v>
      </c>
      <c r="B3" s="112"/>
      <c r="C3" s="112"/>
      <c r="D3" s="112"/>
      <c r="E3" s="112"/>
    </row>
    <row r="4" spans="1:5" ht="15.75">
      <c r="A4" s="4"/>
      <c r="B4" s="5"/>
      <c r="C4" s="3"/>
      <c r="D4" s="122" t="s">
        <v>5</v>
      </c>
      <c r="E4" s="122"/>
    </row>
    <row r="5" spans="1:5" ht="15.75">
      <c r="A5" s="4" t="s">
        <v>71</v>
      </c>
      <c r="B5" s="5" t="s">
        <v>72</v>
      </c>
      <c r="C5" s="5" t="s">
        <v>73</v>
      </c>
      <c r="D5" s="6" t="s">
        <v>74</v>
      </c>
      <c r="E5" s="6" t="s">
        <v>75</v>
      </c>
    </row>
    <row r="6" spans="1:5" ht="15.75" customHeight="1">
      <c r="A6" s="116" t="s">
        <v>108</v>
      </c>
      <c r="B6" s="118" t="s">
        <v>0</v>
      </c>
      <c r="C6" s="15" t="s">
        <v>49</v>
      </c>
      <c r="D6" s="15" t="s">
        <v>50</v>
      </c>
      <c r="E6" s="120" t="s">
        <v>48</v>
      </c>
    </row>
    <row r="7" spans="1:5" ht="15.75">
      <c r="A7" s="117"/>
      <c r="B7" s="119"/>
      <c r="C7" s="119" t="s">
        <v>51</v>
      </c>
      <c r="D7" s="119"/>
      <c r="E7" s="121"/>
    </row>
    <row r="8" spans="1:5" ht="15.75">
      <c r="A8" s="14">
        <v>1</v>
      </c>
      <c r="B8" s="14">
        <v>2</v>
      </c>
      <c r="C8" s="14">
        <v>3</v>
      </c>
      <c r="D8" s="14">
        <v>4</v>
      </c>
      <c r="E8" s="14">
        <v>5</v>
      </c>
    </row>
    <row r="9" spans="1:5" ht="15.75">
      <c r="A9" s="9" t="s">
        <v>19</v>
      </c>
      <c r="B9" s="10" t="s">
        <v>109</v>
      </c>
      <c r="C9" s="11">
        <v>5291602</v>
      </c>
      <c r="D9" s="11">
        <v>6009257</v>
      </c>
      <c r="E9" s="11">
        <v>5901891</v>
      </c>
    </row>
    <row r="10" spans="1:6" ht="15.75">
      <c r="A10" s="9" t="s">
        <v>20</v>
      </c>
      <c r="B10" s="10" t="s">
        <v>110</v>
      </c>
      <c r="C10" s="11">
        <v>1412786</v>
      </c>
      <c r="D10" s="11">
        <v>1573372</v>
      </c>
      <c r="E10" s="11">
        <v>1533526</v>
      </c>
      <c r="F10" s="12" t="s">
        <v>93</v>
      </c>
    </row>
    <row r="11" spans="1:5" ht="15.75">
      <c r="A11" s="9" t="s">
        <v>21</v>
      </c>
      <c r="B11" s="10" t="s">
        <v>111</v>
      </c>
      <c r="C11" s="11">
        <v>4846519</v>
      </c>
      <c r="D11" s="11">
        <v>5341478</v>
      </c>
      <c r="E11" s="11">
        <v>4970251</v>
      </c>
    </row>
    <row r="12" spans="1:5" ht="15.75">
      <c r="A12" s="9" t="s">
        <v>22</v>
      </c>
      <c r="B12" s="10" t="s">
        <v>112</v>
      </c>
      <c r="C12" s="11">
        <v>459658</v>
      </c>
      <c r="D12" s="11">
        <v>563588</v>
      </c>
      <c r="E12" s="11">
        <v>661436</v>
      </c>
    </row>
    <row r="13" spans="1:6" ht="15.75">
      <c r="A13" s="9" t="s">
        <v>43</v>
      </c>
      <c r="B13" s="10" t="s">
        <v>113</v>
      </c>
      <c r="C13" s="11">
        <v>534800</v>
      </c>
      <c r="D13" s="11">
        <v>606740</v>
      </c>
      <c r="E13" s="11">
        <v>589847</v>
      </c>
      <c r="F13" s="8" t="s">
        <v>93</v>
      </c>
    </row>
    <row r="14" spans="1:5" ht="15.75">
      <c r="A14" s="9" t="s">
        <v>44</v>
      </c>
      <c r="B14" s="10" t="s">
        <v>114</v>
      </c>
      <c r="C14" s="11">
        <v>6903</v>
      </c>
      <c r="D14" s="11">
        <v>78175</v>
      </c>
      <c r="E14" s="11">
        <v>76643</v>
      </c>
    </row>
    <row r="15" spans="1:5" ht="15.75">
      <c r="A15" s="9" t="s">
        <v>45</v>
      </c>
      <c r="B15" s="10" t="s">
        <v>115</v>
      </c>
      <c r="C15" s="11">
        <v>294845</v>
      </c>
      <c r="D15" s="11">
        <v>147954</v>
      </c>
      <c r="E15" s="11">
        <v>95871</v>
      </c>
    </row>
    <row r="16" spans="1:5" ht="15.75">
      <c r="A16" s="9" t="s">
        <v>46</v>
      </c>
      <c r="B16" s="10" t="s">
        <v>116</v>
      </c>
      <c r="C16" s="11">
        <v>2622010</v>
      </c>
      <c r="D16" s="11">
        <v>3823779</v>
      </c>
      <c r="E16" s="11">
        <v>1727039</v>
      </c>
    </row>
    <row r="17" spans="1:5" ht="15.75">
      <c r="A17" s="9" t="s">
        <v>47</v>
      </c>
      <c r="B17" s="10" t="s">
        <v>117</v>
      </c>
      <c r="C17" s="11">
        <v>0</v>
      </c>
      <c r="D17" s="11">
        <v>100</v>
      </c>
      <c r="E17" s="11">
        <v>100</v>
      </c>
    </row>
    <row r="18" spans="1:5" ht="15.75">
      <c r="A18" s="9" t="s">
        <v>13</v>
      </c>
      <c r="B18" s="10" t="s">
        <v>118</v>
      </c>
      <c r="C18" s="11">
        <v>0</v>
      </c>
      <c r="D18" s="11">
        <v>3319</v>
      </c>
      <c r="E18" s="11">
        <v>2503</v>
      </c>
    </row>
    <row r="19" spans="1:5" ht="15.75">
      <c r="A19" s="9" t="s">
        <v>14</v>
      </c>
      <c r="B19" s="10" t="s">
        <v>119</v>
      </c>
      <c r="C19" s="11">
        <v>0</v>
      </c>
      <c r="D19" s="11">
        <v>0</v>
      </c>
      <c r="E19" s="11">
        <v>600</v>
      </c>
    </row>
    <row r="20" spans="1:5" ht="15.75">
      <c r="A20" s="16" t="s">
        <v>17</v>
      </c>
      <c r="B20" s="17" t="s">
        <v>120</v>
      </c>
      <c r="C20" s="18">
        <v>0</v>
      </c>
      <c r="D20" s="18">
        <v>0</v>
      </c>
      <c r="E20" s="18">
        <v>0</v>
      </c>
    </row>
    <row r="21" spans="1:5" ht="15.75">
      <c r="A21" s="23" t="s">
        <v>23</v>
      </c>
      <c r="B21" s="22" t="s">
        <v>121</v>
      </c>
      <c r="C21" s="24">
        <f>+C9+C10+C11+C12+C13+C14+C15+C16+C17+C18+C19+C20</f>
        <v>15469123</v>
      </c>
      <c r="D21" s="24">
        <f>+D9+D10+D11+D12+D13+D14+D15+D16+D17+D18+D19+D20</f>
        <v>18147762</v>
      </c>
      <c r="E21" s="25">
        <f>+E9+E10+E11+E12+E13+E14+E15+E16+E17+E18+E19+E20</f>
        <v>15559707</v>
      </c>
    </row>
    <row r="22" spans="1:5" ht="15.75">
      <c r="A22" s="19" t="s">
        <v>24</v>
      </c>
      <c r="B22" s="20" t="s">
        <v>122</v>
      </c>
      <c r="C22" s="21">
        <v>505713</v>
      </c>
      <c r="D22" s="21">
        <v>507082</v>
      </c>
      <c r="E22" s="21">
        <v>507082</v>
      </c>
    </row>
    <row r="23" spans="1:5" ht="15.75">
      <c r="A23" s="9" t="s">
        <v>25</v>
      </c>
      <c r="B23" s="10" t="s">
        <v>123</v>
      </c>
      <c r="C23" s="11">
        <v>3486387</v>
      </c>
      <c r="D23" s="11">
        <v>1186387</v>
      </c>
      <c r="E23" s="11">
        <v>3486387</v>
      </c>
    </row>
    <row r="24" spans="1:5" ht="15.75">
      <c r="A24" s="9" t="s">
        <v>26</v>
      </c>
      <c r="B24" s="10" t="s">
        <v>124</v>
      </c>
      <c r="C24" s="11">
        <v>2986387</v>
      </c>
      <c r="D24" s="11">
        <v>0</v>
      </c>
      <c r="E24" s="11">
        <v>2986387</v>
      </c>
    </row>
    <row r="25" spans="1:5" ht="15.75">
      <c r="A25" s="9" t="s">
        <v>27</v>
      </c>
      <c r="B25" s="10" t="s">
        <v>125</v>
      </c>
      <c r="C25" s="11">
        <v>0</v>
      </c>
      <c r="D25" s="11">
        <v>0</v>
      </c>
      <c r="E25" s="11">
        <v>0</v>
      </c>
    </row>
    <row r="26" spans="1:5" ht="15.75">
      <c r="A26" s="16" t="s">
        <v>28</v>
      </c>
      <c r="B26" s="17" t="s">
        <v>126</v>
      </c>
      <c r="C26" s="18">
        <v>0</v>
      </c>
      <c r="D26" s="18">
        <v>0</v>
      </c>
      <c r="E26" s="18">
        <v>0</v>
      </c>
    </row>
    <row r="27" spans="1:5" ht="15.75">
      <c r="A27" s="23" t="s">
        <v>29</v>
      </c>
      <c r="B27" s="22" t="s">
        <v>127</v>
      </c>
      <c r="C27" s="24">
        <f>+C22+C23+C25+C26</f>
        <v>3992100</v>
      </c>
      <c r="D27" s="24">
        <f>+D22+D23+D25+D26</f>
        <v>1693469</v>
      </c>
      <c r="E27" s="25">
        <f>+E22+E23+E25+E26</f>
        <v>3993469</v>
      </c>
    </row>
    <row r="28" spans="1:5" ht="15.75">
      <c r="A28" s="23" t="s">
        <v>30</v>
      </c>
      <c r="B28" s="22" t="s">
        <v>128</v>
      </c>
      <c r="C28" s="24">
        <f>+C21+C27</f>
        <v>19461223</v>
      </c>
      <c r="D28" s="24">
        <f>+D21+D27</f>
        <v>19841231</v>
      </c>
      <c r="E28" s="25">
        <f>+E21+E27</f>
        <v>19553176</v>
      </c>
    </row>
    <row r="29" spans="1:5" ht="15.75">
      <c r="A29" s="19" t="s">
        <v>31</v>
      </c>
      <c r="B29" s="20" t="s">
        <v>129</v>
      </c>
      <c r="C29" s="21">
        <v>2167894</v>
      </c>
      <c r="D29" s="21">
        <v>257921</v>
      </c>
      <c r="E29" s="21">
        <v>0</v>
      </c>
    </row>
    <row r="30" spans="1:5" ht="15.75">
      <c r="A30" s="16" t="s">
        <v>32</v>
      </c>
      <c r="B30" s="17" t="s">
        <v>130</v>
      </c>
      <c r="C30" s="92" t="s">
        <v>207</v>
      </c>
      <c r="D30" s="92" t="s">
        <v>208</v>
      </c>
      <c r="E30" s="18">
        <v>-1417</v>
      </c>
    </row>
    <row r="31" spans="1:5" ht="15.75">
      <c r="A31" s="23" t="s">
        <v>33</v>
      </c>
      <c r="B31" s="22" t="s">
        <v>132</v>
      </c>
      <c r="C31" s="24">
        <f>SUM(C28+C29)</f>
        <v>21629117</v>
      </c>
      <c r="D31" s="24">
        <f>SUM(D28+D29)</f>
        <v>20099152</v>
      </c>
      <c r="E31" s="25">
        <f>SUM(E28+E29+E30)</f>
        <v>19551759</v>
      </c>
    </row>
    <row r="32" spans="1:5" ht="15.75">
      <c r="A32" s="19" t="s">
        <v>34</v>
      </c>
      <c r="B32" s="20" t="s">
        <v>133</v>
      </c>
      <c r="C32" s="21">
        <v>1614126</v>
      </c>
      <c r="D32" s="21">
        <v>1504708</v>
      </c>
      <c r="E32" s="21">
        <v>1343222</v>
      </c>
    </row>
    <row r="33" spans="1:5" ht="15.75">
      <c r="A33" s="9" t="s">
        <v>35</v>
      </c>
      <c r="B33" s="10" t="s">
        <v>134</v>
      </c>
      <c r="C33" s="11">
        <v>6925468</v>
      </c>
      <c r="D33" s="11">
        <v>6677501</v>
      </c>
      <c r="E33" s="11">
        <v>6672810</v>
      </c>
    </row>
    <row r="34" spans="1:5" ht="15.75">
      <c r="A34" s="9" t="s">
        <v>36</v>
      </c>
      <c r="B34" s="10" t="s">
        <v>135</v>
      </c>
      <c r="C34" s="11">
        <v>696613</v>
      </c>
      <c r="D34" s="11">
        <v>589232</v>
      </c>
      <c r="E34" s="11">
        <v>644285</v>
      </c>
    </row>
    <row r="35" spans="1:5" ht="15.75">
      <c r="A35" s="9" t="s">
        <v>37</v>
      </c>
      <c r="B35" s="10" t="s">
        <v>136</v>
      </c>
      <c r="C35" s="11">
        <v>86000</v>
      </c>
      <c r="D35" s="11">
        <v>151388</v>
      </c>
      <c r="E35" s="11">
        <v>151204</v>
      </c>
    </row>
    <row r="36" spans="1:5" ht="15.75">
      <c r="A36" s="9" t="s">
        <v>38</v>
      </c>
      <c r="B36" s="10" t="s">
        <v>137</v>
      </c>
      <c r="C36" s="11">
        <v>828650</v>
      </c>
      <c r="D36" s="11">
        <v>740492</v>
      </c>
      <c r="E36" s="11">
        <v>738003</v>
      </c>
    </row>
    <row r="37" spans="1:5" ht="15.75">
      <c r="A37" s="9" t="s">
        <v>39</v>
      </c>
      <c r="B37" s="10" t="s">
        <v>138</v>
      </c>
      <c r="C37" s="11">
        <v>48650</v>
      </c>
      <c r="D37" s="11">
        <v>48650</v>
      </c>
      <c r="E37" s="11">
        <v>41195</v>
      </c>
    </row>
    <row r="38" spans="1:5" ht="15.75">
      <c r="A38" s="9" t="s">
        <v>40</v>
      </c>
      <c r="B38" s="10" t="s">
        <v>139</v>
      </c>
      <c r="C38" s="11">
        <v>1366583</v>
      </c>
      <c r="D38" s="11">
        <v>1887595</v>
      </c>
      <c r="E38" s="11">
        <v>511447</v>
      </c>
    </row>
    <row r="39" spans="1:5" ht="15.75">
      <c r="A39" s="9" t="s">
        <v>41</v>
      </c>
      <c r="B39" s="10" t="s">
        <v>140</v>
      </c>
      <c r="C39" s="11">
        <v>0</v>
      </c>
      <c r="D39" s="11">
        <v>27616</v>
      </c>
      <c r="E39" s="11">
        <v>27616</v>
      </c>
    </row>
    <row r="40" spans="1:5" ht="15.75">
      <c r="A40" s="9" t="s">
        <v>42</v>
      </c>
      <c r="B40" s="10" t="s">
        <v>141</v>
      </c>
      <c r="C40" s="11">
        <v>3712395</v>
      </c>
      <c r="D40" s="11">
        <v>6217504</v>
      </c>
      <c r="E40" s="11">
        <v>6260923</v>
      </c>
    </row>
    <row r="41" spans="1:5" ht="15.75">
      <c r="A41" s="9" t="s">
        <v>52</v>
      </c>
      <c r="B41" s="10" t="s">
        <v>142</v>
      </c>
      <c r="C41" s="11">
        <v>3712395</v>
      </c>
      <c r="D41" s="11">
        <v>6217504</v>
      </c>
      <c r="E41" s="11">
        <v>6217504</v>
      </c>
    </row>
    <row r="42" spans="1:7" ht="15.75">
      <c r="A42" s="9" t="s">
        <v>53</v>
      </c>
      <c r="B42" s="10" t="s">
        <v>143</v>
      </c>
      <c r="C42" s="11">
        <v>2600</v>
      </c>
      <c r="D42" s="11">
        <v>2600</v>
      </c>
      <c r="E42" s="11">
        <v>4363</v>
      </c>
      <c r="G42" s="8" t="s">
        <v>93</v>
      </c>
    </row>
    <row r="43" spans="1:7" ht="15.75">
      <c r="A43" s="16" t="s">
        <v>54</v>
      </c>
      <c r="B43" s="17" t="s">
        <v>144</v>
      </c>
      <c r="C43" s="18">
        <v>0</v>
      </c>
      <c r="D43" s="18">
        <v>0</v>
      </c>
      <c r="E43" s="18">
        <v>0</v>
      </c>
      <c r="G43" s="7" t="s">
        <v>93</v>
      </c>
    </row>
    <row r="44" spans="1:7" ht="15.75">
      <c r="A44" s="23" t="s">
        <v>55</v>
      </c>
      <c r="B44" s="22" t="s">
        <v>145</v>
      </c>
      <c r="C44" s="24">
        <f>+C32+C33+C34+C35+C36+C38+C39+C40+C42+C43</f>
        <v>15232435</v>
      </c>
      <c r="D44" s="24">
        <f>+D32+D33+D34+D35+D36+D38+D39+D40+D42+D43</f>
        <v>17798636</v>
      </c>
      <c r="E44" s="25">
        <f>+E32+E33+E34+E35+E36+E38+E39+E40+E42+E43</f>
        <v>16353873</v>
      </c>
      <c r="G44" s="8" t="s">
        <v>93</v>
      </c>
    </row>
    <row r="45" spans="1:7" ht="15.75">
      <c r="A45" s="19" t="s">
        <v>56</v>
      </c>
      <c r="B45" s="20" t="s">
        <v>146</v>
      </c>
      <c r="C45" s="21">
        <v>5965177</v>
      </c>
      <c r="D45" s="21">
        <v>1809697</v>
      </c>
      <c r="E45" s="21">
        <v>901960</v>
      </c>
      <c r="G45" s="8" t="s">
        <v>93</v>
      </c>
    </row>
    <row r="46" spans="1:7" ht="15.75">
      <c r="A46" s="9" t="s">
        <v>57</v>
      </c>
      <c r="B46" s="10" t="s">
        <v>147</v>
      </c>
      <c r="C46" s="11">
        <v>0</v>
      </c>
      <c r="D46" s="11">
        <v>0</v>
      </c>
      <c r="E46" s="11">
        <v>2065358</v>
      </c>
      <c r="G46" s="8" t="s">
        <v>93</v>
      </c>
    </row>
    <row r="47" spans="1:5" ht="15.75">
      <c r="A47" s="9" t="s">
        <v>58</v>
      </c>
      <c r="B47" s="10" t="s">
        <v>148</v>
      </c>
      <c r="C47" s="11">
        <v>0</v>
      </c>
      <c r="D47" s="11">
        <v>0</v>
      </c>
      <c r="E47" s="11">
        <v>2065358</v>
      </c>
    </row>
    <row r="48" spans="1:7" ht="15.75">
      <c r="A48" s="9" t="s">
        <v>59</v>
      </c>
      <c r="B48" s="10" t="s">
        <v>149</v>
      </c>
      <c r="C48" s="11">
        <v>0</v>
      </c>
      <c r="D48" s="11">
        <v>0</v>
      </c>
      <c r="E48" s="11">
        <v>0</v>
      </c>
      <c r="G48" s="8" t="s">
        <v>93</v>
      </c>
    </row>
    <row r="49" spans="1:5" ht="15.75">
      <c r="A49" s="16" t="s">
        <v>60</v>
      </c>
      <c r="B49" s="17" t="s">
        <v>150</v>
      </c>
      <c r="C49" s="18">
        <v>0</v>
      </c>
      <c r="D49" s="18">
        <v>0</v>
      </c>
      <c r="E49" s="18">
        <v>0</v>
      </c>
    </row>
    <row r="50" spans="1:5" ht="15.75">
      <c r="A50" s="23" t="s">
        <v>61</v>
      </c>
      <c r="B50" s="22" t="s">
        <v>151</v>
      </c>
      <c r="C50" s="24">
        <f>+C45+C46+C48+C49</f>
        <v>5965177</v>
      </c>
      <c r="D50" s="24">
        <f>+D45+D46+D48+D49</f>
        <v>1809697</v>
      </c>
      <c r="E50" s="25">
        <f>+E45+E46+E48+E49</f>
        <v>2967318</v>
      </c>
    </row>
    <row r="51" spans="1:7" ht="15.75">
      <c r="A51" s="23" t="s">
        <v>62</v>
      </c>
      <c r="B51" s="22" t="s">
        <v>152</v>
      </c>
      <c r="C51" s="24">
        <f>+C44+C50</f>
        <v>21197612</v>
      </c>
      <c r="D51" s="24">
        <f>+D44+D50</f>
        <v>19608333</v>
      </c>
      <c r="E51" s="25">
        <f>+E44+E50</f>
        <v>19321191</v>
      </c>
      <c r="G51" s="13" t="s">
        <v>93</v>
      </c>
    </row>
    <row r="52" spans="1:5" ht="15.75">
      <c r="A52" s="19" t="s">
        <v>63</v>
      </c>
      <c r="B52" s="20" t="s">
        <v>153</v>
      </c>
      <c r="C52" s="21">
        <v>431505</v>
      </c>
      <c r="D52" s="21">
        <v>490819</v>
      </c>
      <c r="E52" s="21">
        <v>490867</v>
      </c>
    </row>
    <row r="53" spans="1:5" ht="15.75">
      <c r="A53" s="9" t="s">
        <v>64</v>
      </c>
      <c r="B53" s="10" t="s">
        <v>154</v>
      </c>
      <c r="C53" s="93" t="s">
        <v>208</v>
      </c>
      <c r="D53" s="93" t="s">
        <v>207</v>
      </c>
      <c r="E53" s="93" t="s">
        <v>208</v>
      </c>
    </row>
    <row r="54" spans="1:5" ht="15.75">
      <c r="A54" s="16" t="s">
        <v>65</v>
      </c>
      <c r="B54" s="17" t="s">
        <v>155</v>
      </c>
      <c r="C54" s="92" t="s">
        <v>208</v>
      </c>
      <c r="D54" s="92" t="s">
        <v>207</v>
      </c>
      <c r="E54" s="18">
        <v>62863</v>
      </c>
    </row>
    <row r="55" spans="1:5" ht="15.75">
      <c r="A55" s="23" t="s">
        <v>66</v>
      </c>
      <c r="B55" s="22" t="s">
        <v>156</v>
      </c>
      <c r="C55" s="24">
        <f>SUM(C51+C52)</f>
        <v>21629117</v>
      </c>
      <c r="D55" s="24">
        <f>SUM(D51+D52)</f>
        <v>20099152</v>
      </c>
      <c r="E55" s="24">
        <f>SUM(E51+E52)+E54</f>
        <v>19874921</v>
      </c>
    </row>
    <row r="56" spans="1:5" ht="28.5" customHeight="1">
      <c r="A56" s="23" t="s">
        <v>67</v>
      </c>
      <c r="B56" s="26" t="s">
        <v>157</v>
      </c>
      <c r="C56" s="24">
        <f>SUM(C44-C21)</f>
        <v>-236688</v>
      </c>
      <c r="D56" s="24">
        <f>SUM(D44-D21)</f>
        <v>-349126</v>
      </c>
      <c r="E56" s="25">
        <f>SUM(E44-E21)</f>
        <v>794166</v>
      </c>
    </row>
    <row r="57" spans="1:5" ht="39" customHeight="1">
      <c r="A57" s="23" t="s">
        <v>68</v>
      </c>
      <c r="B57" s="26" t="s">
        <v>158</v>
      </c>
      <c r="C57" s="24">
        <f>SUM(C56+C52-C29)</f>
        <v>-1973077</v>
      </c>
      <c r="D57" s="24">
        <f>SUM(D56+D52-D29)</f>
        <v>-116228</v>
      </c>
      <c r="E57" s="25">
        <f>SUM(E56+E52-E29)</f>
        <v>1285033</v>
      </c>
    </row>
    <row r="58" spans="1:5" ht="15.75">
      <c r="A58" s="23" t="s">
        <v>69</v>
      </c>
      <c r="B58" s="22" t="s">
        <v>159</v>
      </c>
      <c r="C58" s="24">
        <f>+C50-C27</f>
        <v>1973077</v>
      </c>
      <c r="D58" s="24">
        <f>+D50-D27</f>
        <v>116228</v>
      </c>
      <c r="E58" s="25">
        <f>+E50-E27</f>
        <v>-1026151</v>
      </c>
    </row>
    <row r="59" spans="1:5" ht="15.75">
      <c r="A59" s="23" t="s">
        <v>160</v>
      </c>
      <c r="B59" s="22" t="s">
        <v>161</v>
      </c>
      <c r="C59" s="94" t="s">
        <v>131</v>
      </c>
      <c r="D59" s="94" t="s">
        <v>131</v>
      </c>
      <c r="E59" s="25">
        <f>SUM(E53,E54-E30)</f>
        <v>64280</v>
      </c>
    </row>
    <row r="61" spans="1:6" ht="16.5">
      <c r="A61" s="110" t="s">
        <v>206</v>
      </c>
      <c r="B61" s="110"/>
      <c r="C61" s="110"/>
      <c r="D61" s="89"/>
      <c r="E61" s="89"/>
      <c r="F61" s="89"/>
    </row>
    <row r="62" spans="1:5" ht="16.5">
      <c r="A62" s="90"/>
      <c r="B62" s="115" t="s">
        <v>200</v>
      </c>
      <c r="C62" s="115"/>
      <c r="D62" s="115" t="s">
        <v>201</v>
      </c>
      <c r="E62" s="115"/>
    </row>
    <row r="63" spans="1:5" ht="16.5">
      <c r="A63" s="90"/>
      <c r="B63" s="115" t="s">
        <v>199</v>
      </c>
      <c r="C63" s="115"/>
      <c r="D63" s="115" t="s">
        <v>198</v>
      </c>
      <c r="E63" s="115"/>
    </row>
  </sheetData>
  <sheetProtection/>
  <mergeCells count="13">
    <mergeCell ref="A1:B1"/>
    <mergeCell ref="A2:E2"/>
    <mergeCell ref="A3:E3"/>
    <mergeCell ref="D4:E4"/>
    <mergeCell ref="A61:C61"/>
    <mergeCell ref="A6:A7"/>
    <mergeCell ref="B6:B7"/>
    <mergeCell ref="E6:E7"/>
    <mergeCell ref="C7:D7"/>
    <mergeCell ref="D62:E62"/>
    <mergeCell ref="D63:E63"/>
    <mergeCell ref="B62:C62"/>
    <mergeCell ref="B63:C6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B1"/>
    </sheetView>
  </sheetViews>
  <sheetFormatPr defaultColWidth="9.140625" defaultRowHeight="12.75"/>
  <cols>
    <col min="1" max="1" width="4.8515625" style="27" customWidth="1"/>
    <col min="2" max="2" width="54.140625" style="27" bestFit="1" customWidth="1"/>
    <col min="3" max="3" width="13.421875" style="27" customWidth="1"/>
    <col min="4" max="4" width="12.8515625" style="27" customWidth="1"/>
    <col min="5" max="5" width="16.00390625" style="27" customWidth="1"/>
    <col min="6" max="6" width="11.7109375" style="27" bestFit="1" customWidth="1"/>
    <col min="7" max="7" width="15.28125" style="27" customWidth="1"/>
    <col min="8" max="8" width="16.8515625" style="27" bestFit="1" customWidth="1"/>
    <col min="9" max="16384" width="9.140625" style="27" customWidth="1"/>
  </cols>
  <sheetData>
    <row r="1" spans="1:5" ht="15">
      <c r="A1" s="111" t="s">
        <v>212</v>
      </c>
      <c r="B1" s="111"/>
      <c r="C1" s="1"/>
      <c r="D1" s="2"/>
      <c r="E1" s="2"/>
    </row>
    <row r="2" spans="1:8" s="33" customFormat="1" ht="15.75">
      <c r="A2" s="123" t="s">
        <v>18</v>
      </c>
      <c r="B2" s="123"/>
      <c r="C2" s="123"/>
      <c r="D2" s="123"/>
      <c r="E2" s="123"/>
      <c r="F2" s="123"/>
      <c r="G2" s="123"/>
      <c r="H2" s="123"/>
    </row>
    <row r="3" spans="1:8" s="33" customFormat="1" ht="15.75">
      <c r="A3" s="123" t="s">
        <v>209</v>
      </c>
      <c r="B3" s="123"/>
      <c r="C3" s="123"/>
      <c r="D3" s="123"/>
      <c r="E3" s="123"/>
      <c r="F3" s="123"/>
      <c r="G3" s="123"/>
      <c r="H3" s="123"/>
    </row>
    <row r="4" ht="15">
      <c r="H4" s="34" t="s">
        <v>196</v>
      </c>
    </row>
    <row r="5" spans="1:8" s="29" customFormat="1" ht="12">
      <c r="A5" s="30" t="s">
        <v>71</v>
      </c>
      <c r="B5" s="31" t="s">
        <v>72</v>
      </c>
      <c r="C5" s="31" t="s">
        <v>73</v>
      </c>
      <c r="D5" s="31" t="s">
        <v>74</v>
      </c>
      <c r="E5" s="31" t="s">
        <v>75</v>
      </c>
      <c r="F5" s="31" t="s">
        <v>193</v>
      </c>
      <c r="G5" s="31" t="s">
        <v>194</v>
      </c>
      <c r="H5" s="31" t="s">
        <v>195</v>
      </c>
    </row>
    <row r="6" spans="1:8" s="28" customFormat="1" ht="45.75" thickBot="1">
      <c r="A6" s="32"/>
      <c r="B6" s="32" t="s">
        <v>0</v>
      </c>
      <c r="C6" s="32" t="s">
        <v>162</v>
      </c>
      <c r="D6" s="32" t="s">
        <v>163</v>
      </c>
      <c r="E6" s="32" t="s">
        <v>164</v>
      </c>
      <c r="F6" s="32" t="s">
        <v>165</v>
      </c>
      <c r="G6" s="32" t="s">
        <v>163</v>
      </c>
      <c r="H6" s="32" t="s">
        <v>166</v>
      </c>
    </row>
    <row r="7" spans="1:8" s="39" customFormat="1" ht="21.75" customHeight="1" thickTop="1">
      <c r="A7" s="35" t="s">
        <v>167</v>
      </c>
      <c r="B7" s="36" t="s">
        <v>15</v>
      </c>
      <c r="C7" s="37">
        <v>939673</v>
      </c>
      <c r="D7" s="38"/>
      <c r="E7" s="37">
        <v>939673</v>
      </c>
      <c r="F7" s="37">
        <v>190411</v>
      </c>
      <c r="G7" s="37">
        <v>0</v>
      </c>
      <c r="H7" s="37">
        <v>190411</v>
      </c>
    </row>
    <row r="8" spans="1:8" s="39" customFormat="1" ht="21.75" customHeight="1">
      <c r="A8" s="40" t="s">
        <v>168</v>
      </c>
      <c r="B8" s="41" t="s">
        <v>70</v>
      </c>
      <c r="C8" s="42">
        <v>0</v>
      </c>
      <c r="D8" s="43"/>
      <c r="E8" s="42">
        <v>0</v>
      </c>
      <c r="F8" s="42">
        <v>-2065358</v>
      </c>
      <c r="G8" s="42">
        <v>0</v>
      </c>
      <c r="H8" s="42">
        <v>-2065358</v>
      </c>
    </row>
    <row r="9" spans="1:8" s="39" customFormat="1" ht="21.75" customHeight="1">
      <c r="A9" s="40" t="s">
        <v>169</v>
      </c>
      <c r="B9" s="41" t="s">
        <v>170</v>
      </c>
      <c r="C9" s="42">
        <v>122021</v>
      </c>
      <c r="D9" s="43"/>
      <c r="E9" s="42">
        <v>122021</v>
      </c>
      <c r="F9" s="42">
        <v>68424</v>
      </c>
      <c r="G9" s="42">
        <v>0</v>
      </c>
      <c r="H9" s="42">
        <v>68424</v>
      </c>
    </row>
    <row r="10" spans="1:8" s="39" customFormat="1" ht="21.75" customHeight="1">
      <c r="A10" s="40" t="s">
        <v>171</v>
      </c>
      <c r="B10" s="41" t="s">
        <v>172</v>
      </c>
      <c r="C10" s="42">
        <v>24772</v>
      </c>
      <c r="D10" s="43"/>
      <c r="E10" s="42">
        <v>24772</v>
      </c>
      <c r="F10" s="42">
        <v>360</v>
      </c>
      <c r="G10" s="42">
        <v>0</v>
      </c>
      <c r="H10" s="42">
        <v>360</v>
      </c>
    </row>
    <row r="11" spans="1:8" s="39" customFormat="1" ht="21.75" customHeight="1">
      <c r="A11" s="40" t="s">
        <v>173</v>
      </c>
      <c r="B11" s="41" t="s">
        <v>16</v>
      </c>
      <c r="C11" s="42">
        <v>0</v>
      </c>
      <c r="D11" s="43"/>
      <c r="E11" s="42">
        <v>0</v>
      </c>
      <c r="F11" s="42">
        <v>0</v>
      </c>
      <c r="G11" s="42">
        <v>0</v>
      </c>
      <c r="H11" s="42">
        <v>0</v>
      </c>
    </row>
    <row r="12" spans="1:8" s="39" customFormat="1" ht="21.75" customHeight="1">
      <c r="A12" s="40" t="s">
        <v>174</v>
      </c>
      <c r="B12" s="41" t="s">
        <v>175</v>
      </c>
      <c r="C12" s="42">
        <v>1036922</v>
      </c>
      <c r="D12" s="43"/>
      <c r="E12" s="42">
        <v>1036922</v>
      </c>
      <c r="F12" s="42">
        <v>-1806883</v>
      </c>
      <c r="G12" s="42">
        <v>0</v>
      </c>
      <c r="H12" s="42">
        <v>-1806883</v>
      </c>
    </row>
    <row r="13" spans="1:8" s="39" customFormat="1" ht="21.75" customHeight="1">
      <c r="A13" s="40" t="s">
        <v>176</v>
      </c>
      <c r="B13" s="41" t="s">
        <v>177</v>
      </c>
      <c r="C13" s="42">
        <v>43356</v>
      </c>
      <c r="D13" s="43"/>
      <c r="E13" s="42">
        <v>43356</v>
      </c>
      <c r="F13" s="42">
        <v>20031</v>
      </c>
      <c r="G13" s="42">
        <v>0</v>
      </c>
      <c r="H13" s="42">
        <v>20031</v>
      </c>
    </row>
    <row r="14" spans="1:8" s="39" customFormat="1" ht="21.75" customHeight="1">
      <c r="A14" s="40" t="s">
        <v>178</v>
      </c>
      <c r="B14" s="41" t="s">
        <v>179</v>
      </c>
      <c r="C14" s="42">
        <v>0</v>
      </c>
      <c r="D14" s="43"/>
      <c r="E14" s="42">
        <v>0</v>
      </c>
      <c r="F14" s="42">
        <v>0</v>
      </c>
      <c r="G14" s="42">
        <v>0</v>
      </c>
      <c r="H14" s="42">
        <v>0</v>
      </c>
    </row>
    <row r="15" spans="1:8" s="39" customFormat="1" ht="21.75" customHeight="1">
      <c r="A15" s="40" t="s">
        <v>180</v>
      </c>
      <c r="B15" s="41" t="s">
        <v>76</v>
      </c>
      <c r="C15" s="42">
        <v>1080278</v>
      </c>
      <c r="D15" s="43"/>
      <c r="E15" s="42">
        <v>1080278</v>
      </c>
      <c r="F15" s="42">
        <v>-1786852</v>
      </c>
      <c r="G15" s="42">
        <v>0</v>
      </c>
      <c r="H15" s="42">
        <v>-1786852</v>
      </c>
    </row>
    <row r="16" spans="1:8" s="39" customFormat="1" ht="21.75" customHeight="1">
      <c r="A16" s="40" t="s">
        <v>181</v>
      </c>
      <c r="B16" s="41" t="s">
        <v>182</v>
      </c>
      <c r="C16" s="42">
        <v>0</v>
      </c>
      <c r="D16" s="43"/>
      <c r="E16" s="42">
        <v>0</v>
      </c>
      <c r="F16" s="42">
        <v>0</v>
      </c>
      <c r="G16" s="42">
        <v>0</v>
      </c>
      <c r="H16" s="42">
        <v>0</v>
      </c>
    </row>
    <row r="17" spans="1:8" s="39" customFormat="1" ht="21.75" customHeight="1">
      <c r="A17" s="40" t="s">
        <v>183</v>
      </c>
      <c r="B17" s="41" t="s">
        <v>184</v>
      </c>
      <c r="C17" s="42">
        <v>0</v>
      </c>
      <c r="D17" s="43"/>
      <c r="E17" s="42">
        <v>0</v>
      </c>
      <c r="F17" s="42">
        <v>0</v>
      </c>
      <c r="G17" s="42">
        <v>0</v>
      </c>
      <c r="H17" s="42">
        <v>0</v>
      </c>
    </row>
    <row r="18" spans="1:8" s="39" customFormat="1" ht="21.75" customHeight="1">
      <c r="A18" s="40" t="s">
        <v>185</v>
      </c>
      <c r="B18" s="41" t="s">
        <v>186</v>
      </c>
      <c r="C18" s="42">
        <v>1080278</v>
      </c>
      <c r="D18" s="43"/>
      <c r="E18" s="42">
        <v>1080278</v>
      </c>
      <c r="F18" s="42">
        <v>-1786852</v>
      </c>
      <c r="G18" s="42">
        <v>0</v>
      </c>
      <c r="H18" s="42">
        <v>-1786852</v>
      </c>
    </row>
    <row r="19" spans="1:8" s="39" customFormat="1" ht="21.75" customHeight="1">
      <c r="A19" s="40" t="s">
        <v>187</v>
      </c>
      <c r="B19" s="41" t="s">
        <v>188</v>
      </c>
      <c r="C19" s="42">
        <v>0</v>
      </c>
      <c r="D19" s="43"/>
      <c r="E19" s="42">
        <v>0</v>
      </c>
      <c r="F19" s="42">
        <v>14690</v>
      </c>
      <c r="G19" s="42">
        <v>0</v>
      </c>
      <c r="H19" s="42">
        <v>14690</v>
      </c>
    </row>
    <row r="20" spans="1:8" s="39" customFormat="1" ht="21.75" customHeight="1">
      <c r="A20" s="40" t="s">
        <v>189</v>
      </c>
      <c r="B20" s="41" t="s">
        <v>190</v>
      </c>
      <c r="C20" s="42">
        <v>944850</v>
      </c>
      <c r="D20" s="43"/>
      <c r="E20" s="42">
        <v>944850</v>
      </c>
      <c r="F20" s="42">
        <v>229634</v>
      </c>
      <c r="G20" s="42">
        <v>0</v>
      </c>
      <c r="H20" s="42">
        <v>229634</v>
      </c>
    </row>
    <row r="21" spans="1:8" s="39" customFormat="1" ht="21.75" customHeight="1">
      <c r="A21" s="40" t="s">
        <v>191</v>
      </c>
      <c r="B21" s="41" t="s">
        <v>192</v>
      </c>
      <c r="C21" s="42">
        <v>135428</v>
      </c>
      <c r="D21" s="43"/>
      <c r="E21" s="42">
        <v>135428</v>
      </c>
      <c r="F21" s="42">
        <v>28239</v>
      </c>
      <c r="G21" s="42">
        <v>0</v>
      </c>
      <c r="H21" s="42">
        <v>28239</v>
      </c>
    </row>
    <row r="23" spans="2:7" ht="15.75">
      <c r="B23" s="110" t="s">
        <v>206</v>
      </c>
      <c r="C23" s="110"/>
      <c r="D23" s="110"/>
      <c r="E23" s="89"/>
      <c r="F23" s="89"/>
      <c r="G23" s="89"/>
    </row>
    <row r="24" spans="2:7" ht="15.75">
      <c r="B24" s="90"/>
      <c r="C24" s="106"/>
      <c r="D24" s="106"/>
      <c r="E24" s="91"/>
      <c r="F24" s="106"/>
      <c r="G24" s="106"/>
    </row>
    <row r="25" spans="2:7" ht="15.75">
      <c r="B25" s="90"/>
      <c r="C25" s="107" t="s">
        <v>197</v>
      </c>
      <c r="D25" s="107"/>
      <c r="E25" s="91"/>
      <c r="F25" s="107" t="s">
        <v>198</v>
      </c>
      <c r="G25" s="107"/>
    </row>
  </sheetData>
  <mergeCells count="8">
    <mergeCell ref="A1:B1"/>
    <mergeCell ref="A2:H2"/>
    <mergeCell ref="A3:H3"/>
    <mergeCell ref="B23:D23"/>
    <mergeCell ref="C24:D24"/>
    <mergeCell ref="F24:G24"/>
    <mergeCell ref="C25:D25"/>
    <mergeCell ref="F25:G2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egyimesine</dc:creator>
  <cp:keywords/>
  <dc:description/>
  <cp:lastModifiedBy>bszabo</cp:lastModifiedBy>
  <cp:lastPrinted>2013-04-04T13:10:49Z</cp:lastPrinted>
  <dcterms:created xsi:type="dcterms:W3CDTF">2007-05-11T09:05:38Z</dcterms:created>
  <dcterms:modified xsi:type="dcterms:W3CDTF">2013-04-26T10:37:30Z</dcterms:modified>
  <cp:category/>
  <cp:version/>
  <cp:contentType/>
  <cp:contentStatus/>
</cp:coreProperties>
</file>