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5_május 29\Anyagok\VKSZ_távhő_MIB_EGYEZTETÉS\"/>
    </mc:Choice>
  </mc:AlternateContent>
  <bookViews>
    <workbookView xWindow="0" yWindow="0" windowWidth="19200" windowHeight="7180"/>
  </bookViews>
  <sheets>
    <sheet name="Hőszolg. ig." sheetId="1" r:id="rId1"/>
    <sheet name="InfoCenter XL Cache" sheetId="2" state="hidden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E8" i="1"/>
  <c r="E16" i="1"/>
  <c r="E19" i="1"/>
  <c r="E26" i="1"/>
  <c r="E25" i="1"/>
  <c r="E24" i="1"/>
  <c r="E23" i="1"/>
  <c r="E22" i="1"/>
  <c r="E21" i="1"/>
  <c r="E20" i="1"/>
  <c r="E18" i="1"/>
  <c r="E17" i="1"/>
  <c r="E15" i="1"/>
  <c r="E14" i="1"/>
  <c r="E13" i="1"/>
  <c r="E12" i="1"/>
  <c r="E11" i="1"/>
  <c r="E10" i="1"/>
  <c r="E9" i="1"/>
  <c r="E6" i="1"/>
  <c r="E5" i="1"/>
  <c r="D21" i="1"/>
  <c r="D10" i="1"/>
  <c r="C21" i="1"/>
  <c r="C10" i="1"/>
  <c r="C22" i="1" s="1"/>
  <c r="C24" i="1" s="1"/>
  <c r="C26" i="1" s="1"/>
  <c r="D22" i="1" l="1"/>
  <c r="D24" i="1" s="1"/>
  <c r="F10" i="1"/>
  <c r="B21" i="1" l="1"/>
  <c r="B10" i="1"/>
  <c r="B22" i="1" l="1"/>
  <c r="B24" i="1" s="1"/>
  <c r="B26" i="1" s="1"/>
  <c r="F21" i="1" l="1"/>
  <c r="F22" i="1" l="1"/>
  <c r="F24" i="1" s="1"/>
  <c r="F26" i="1" s="1"/>
</calcChain>
</file>

<file path=xl/sharedStrings.xml><?xml version="1.0" encoding="utf-8"?>
<sst xmlns="http://schemas.openxmlformats.org/spreadsheetml/2006/main" count="34" uniqueCount="34">
  <si>
    <t>Megnevezés</t>
  </si>
  <si>
    <t>Hőszolgáltatási Igazgatóság</t>
  </si>
  <si>
    <t>Előző évi tény</t>
  </si>
  <si>
    <t>Tárgy évi terv</t>
  </si>
  <si>
    <t>Teljesülés  a tervhez képest (%)</t>
  </si>
  <si>
    <t>Tárgyévet követő év terv</t>
  </si>
  <si>
    <t>Értékesítés árbevétele és bevételek</t>
  </si>
  <si>
    <t>Megrendelésre végzett árbevételek</t>
  </si>
  <si>
    <t>Nem belföldi árbevétel</t>
  </si>
  <si>
    <t>Közvetített szolgáltatások bevétele</t>
  </si>
  <si>
    <t>Egyéb bevételek</t>
  </si>
  <si>
    <t>BEVÉTELEK ÖSSZESEN</t>
  </si>
  <si>
    <t>Anyagköltség</t>
  </si>
  <si>
    <t>Igénybevett szolgáltatások költségei</t>
  </si>
  <si>
    <t>Egyéb szolgáltatások költségei</t>
  </si>
  <si>
    <t>Bérköltség</t>
  </si>
  <si>
    <t>Személyi jellegű egyéb kifizetések</t>
  </si>
  <si>
    <t>Bérjárulékok</t>
  </si>
  <si>
    <t>Értékcsökkenés</t>
  </si>
  <si>
    <t>Egyéb ráfordítások</t>
  </si>
  <si>
    <t>KÖLTSÉGEK, RÁFORDÍTÁSOK ÖSSZESEN</t>
  </si>
  <si>
    <t>BEVÉTEL-KIADÁS</t>
  </si>
  <si>
    <t>Belső szolgáltatások</t>
  </si>
  <si>
    <t>FEDEZETI PONT 1</t>
  </si>
  <si>
    <t>Vállalati általános</t>
  </si>
  <si>
    <t>FEDEZETI PONT 2</t>
  </si>
  <si>
    <t>Gazdasági szempontú mutatószámok</t>
  </si>
  <si>
    <t>Aktivált saját teljesítmény értéke</t>
  </si>
  <si>
    <t>Anyagjellegű ráfordítások</t>
  </si>
  <si>
    <t>Tárgy évi tény (2024)</t>
  </si>
  <si>
    <t>FK10;HOFORG;;1;366;G;1;9999999;E;; ;;; ; ; ; ; ; ;</t>
  </si>
  <si>
    <t>0</t>
  </si>
  <si>
    <t>2. sz. melléklet</t>
  </si>
  <si>
    <t>adatok forintban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</si>
</sst>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indexed="0"/>
      <name val="Arial CE"/>
    </font>
    <font>
      <sz val="10"/>
      <color indexed="0"/>
      <name val="Arial CE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 CE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9" fillId="0" borderId="0"/>
    <xf numFmtId="9" fontId="8" fillId="0" borderId="0" applyFont="0" applyFill="0" applyBorder="0" applyAlignment="0" applyProtection="0"/>
    <xf numFmtId="0" fontId="12" fillId="0" borderId="0"/>
    <xf numFmtId="0" fontId="13" fillId="0" borderId="0"/>
    <xf numFmtId="43" fontId="13" fillId="0" borderId="0" applyFont="0" applyFill="0" applyBorder="0" applyAlignment="0" applyProtection="0"/>
  </cellStyleXfs>
  <cellXfs count="39">
    <xf numFmtId="0" fontId="0" fillId="0" borderId="0" xfId="0"/>
    <xf numFmtId="3" fontId="0" fillId="0" borderId="5" xfId="0" applyNumberFormat="1" applyBorder="1" applyAlignment="1">
      <alignment horizontal="right"/>
    </xf>
    <xf numFmtId="3" fontId="5" fillId="0" borderId="7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3" fontId="6" fillId="0" borderId="9" xfId="0" applyNumberFormat="1" applyFont="1" applyBorder="1"/>
    <xf numFmtId="3" fontId="0" fillId="0" borderId="10" xfId="0" applyNumberFormat="1" applyBorder="1"/>
    <xf numFmtId="3" fontId="0" fillId="0" borderId="11" xfId="0" applyNumberFormat="1" applyBorder="1"/>
    <xf numFmtId="10" fontId="0" fillId="0" borderId="11" xfId="0" applyNumberFormat="1" applyBorder="1"/>
    <xf numFmtId="3" fontId="6" fillId="0" borderId="12" xfId="0" applyNumberFormat="1" applyFont="1" applyBorder="1"/>
    <xf numFmtId="3" fontId="0" fillId="0" borderId="13" xfId="0" applyNumberFormat="1" applyBorder="1"/>
    <xf numFmtId="3" fontId="0" fillId="0" borderId="14" xfId="0" applyNumberFormat="1" applyBorder="1"/>
    <xf numFmtId="10" fontId="0" fillId="0" borderId="14" xfId="0" applyNumberFormat="1" applyBorder="1"/>
    <xf numFmtId="43" fontId="0" fillId="0" borderId="14" xfId="1" applyFont="1" applyFill="1" applyBorder="1"/>
    <xf numFmtId="3" fontId="5" fillId="0" borderId="12" xfId="0" applyNumberFormat="1" applyFont="1" applyBorder="1"/>
    <xf numFmtId="3" fontId="2" fillId="0" borderId="13" xfId="0" applyNumberFormat="1" applyFont="1" applyBorder="1"/>
    <xf numFmtId="3" fontId="2" fillId="0" borderId="14" xfId="0" applyNumberFormat="1" applyFont="1" applyBorder="1"/>
    <xf numFmtId="10" fontId="2" fillId="0" borderId="14" xfId="0" applyNumberFormat="1" applyFont="1" applyBorder="1"/>
    <xf numFmtId="3" fontId="0" fillId="0" borderId="12" xfId="0" applyNumberFormat="1" applyBorder="1"/>
    <xf numFmtId="3" fontId="0" fillId="0" borderId="14" xfId="0" applyNumberFormat="1" applyBorder="1" applyAlignment="1">
      <alignment horizontal="right"/>
    </xf>
    <xf numFmtId="10" fontId="0" fillId="0" borderId="14" xfId="0" applyNumberFormat="1" applyBorder="1" applyAlignment="1">
      <alignment horizontal="right"/>
    </xf>
    <xf numFmtId="3" fontId="2" fillId="0" borderId="12" xfId="0" applyNumberFormat="1" applyFont="1" applyBorder="1"/>
    <xf numFmtId="0" fontId="2" fillId="0" borderId="0" xfId="0" applyFont="1"/>
    <xf numFmtId="3" fontId="7" fillId="0" borderId="6" xfId="0" applyNumberFormat="1" applyFont="1" applyBorder="1"/>
    <xf numFmtId="3" fontId="2" fillId="0" borderId="15" xfId="0" applyNumberFormat="1" applyFont="1" applyBorder="1"/>
    <xf numFmtId="3" fontId="2" fillId="0" borderId="16" xfId="0" applyNumberFormat="1" applyFont="1" applyBorder="1"/>
    <xf numFmtId="10" fontId="2" fillId="0" borderId="16" xfId="0" applyNumberFormat="1" applyFont="1" applyBorder="1"/>
    <xf numFmtId="0" fontId="10" fillId="0" borderId="0" xfId="0" applyFont="1"/>
    <xf numFmtId="3" fontId="0" fillId="0" borderId="0" xfId="0" applyNumberFormat="1"/>
    <xf numFmtId="164" fontId="0" fillId="0" borderId="0" xfId="1" applyNumberFormat="1" applyFont="1"/>
    <xf numFmtId="3" fontId="2" fillId="2" borderId="16" xfId="0" applyNumberFormat="1" applyFont="1" applyFill="1" applyBorder="1"/>
    <xf numFmtId="0" fontId="0" fillId="0" borderId="0" xfId="0" quotePrefix="1"/>
    <xf numFmtId="3" fontId="3" fillId="0" borderId="1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 vertical="center"/>
    </xf>
  </cellXfs>
  <cellStyles count="11">
    <cellStyle name="Ezres" xfId="1" builtinId="3"/>
    <cellStyle name="Ezres 2" xfId="2"/>
    <cellStyle name="Ezres 2 2" xfId="10"/>
    <cellStyle name="Normál" xfId="0" builtinId="0"/>
    <cellStyle name="Normál 2" xfId="3"/>
    <cellStyle name="Normál 2 2" xfId="9"/>
    <cellStyle name="Normál 3" xfId="4"/>
    <cellStyle name="Normál 3 2" xfId="5"/>
    <cellStyle name="Normál 4" xfId="8"/>
    <cellStyle name="Normál 5" xfId="6"/>
    <cellStyle name="Százalék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zoomScale="98" zoomScaleNormal="98" workbookViewId="0">
      <pane xSplit="1" ySplit="4" topLeftCell="B26" activePane="bottomRight" state="frozen"/>
      <selection pane="topRight" activeCell="B1" sqref="B1"/>
      <selection pane="bottomLeft" activeCell="A3" sqref="A3"/>
      <selection pane="bottomRight" activeCell="H21" sqref="H21"/>
    </sheetView>
  </sheetViews>
  <sheetFormatPr defaultRowHeight="14.5" x14ac:dyDescent="0.35"/>
  <cols>
    <col min="1" max="1" width="43.54296875" bestFit="1" customWidth="1"/>
    <col min="2" max="2" width="16.453125" customWidth="1"/>
    <col min="3" max="5" width="13.453125" customWidth="1"/>
    <col min="6" max="6" width="16.1796875" bestFit="1" customWidth="1"/>
    <col min="8" max="8" width="39.7265625" bestFit="1" customWidth="1"/>
    <col min="9" max="9" width="18.7265625" bestFit="1" customWidth="1"/>
    <col min="10" max="10" width="18.453125" customWidth="1"/>
  </cols>
  <sheetData>
    <row r="1" spans="1:10" ht="39.75" customHeight="1" x14ac:dyDescent="0.35">
      <c r="A1" s="28"/>
      <c r="B1" s="28"/>
      <c r="C1" s="28"/>
      <c r="D1" s="28"/>
      <c r="E1" s="28"/>
      <c r="F1" s="28" t="s">
        <v>32</v>
      </c>
    </row>
    <row r="2" spans="1:10" ht="57" customHeight="1" thickBot="1" x14ac:dyDescent="0.4">
      <c r="A2" s="38" t="s">
        <v>26</v>
      </c>
      <c r="B2" s="38"/>
      <c r="C2" s="38"/>
      <c r="D2" s="38"/>
      <c r="E2" s="38"/>
      <c r="F2" s="38"/>
    </row>
    <row r="3" spans="1:10" ht="16" thickBot="1" x14ac:dyDescent="0.4">
      <c r="A3" s="33" t="s">
        <v>0</v>
      </c>
      <c r="B3" s="35" t="s">
        <v>1</v>
      </c>
      <c r="C3" s="36"/>
      <c r="D3" s="36"/>
      <c r="E3" s="37"/>
      <c r="F3" s="1" t="s">
        <v>33</v>
      </c>
    </row>
    <row r="4" spans="1:10" s="5" customFormat="1" ht="44" thickBot="1" x14ac:dyDescent="0.4">
      <c r="A4" s="34"/>
      <c r="B4" s="2" t="s">
        <v>2</v>
      </c>
      <c r="C4" s="3" t="s">
        <v>3</v>
      </c>
      <c r="D4" s="4" t="s">
        <v>29</v>
      </c>
      <c r="E4" s="4" t="s">
        <v>4</v>
      </c>
      <c r="F4" s="4" t="s">
        <v>5</v>
      </c>
      <c r="H4"/>
      <c r="I4"/>
    </row>
    <row r="5" spans="1:10" ht="22.5" customHeight="1" x14ac:dyDescent="0.35">
      <c r="A5" s="6" t="s">
        <v>6</v>
      </c>
      <c r="B5" s="7">
        <v>1330024617</v>
      </c>
      <c r="C5" s="8">
        <v>1109295176</v>
      </c>
      <c r="D5" s="8">
        <v>1082632529</v>
      </c>
      <c r="E5" s="9">
        <f>+D5/C5-1</f>
        <v>-2.4035664786844824E-2</v>
      </c>
      <c r="F5" s="8">
        <v>1126056000</v>
      </c>
      <c r="J5" s="29"/>
    </row>
    <row r="6" spans="1:10" ht="22.5" customHeight="1" x14ac:dyDescent="0.35">
      <c r="A6" s="10" t="s">
        <v>7</v>
      </c>
      <c r="B6" s="11">
        <v>15507655.51</v>
      </c>
      <c r="C6" s="12">
        <v>15499154</v>
      </c>
      <c r="D6" s="8">
        <v>17851111</v>
      </c>
      <c r="E6" s="13">
        <f>+D6/C6-1</f>
        <v>0.15174744376370475</v>
      </c>
      <c r="F6" s="12">
        <v>11300000</v>
      </c>
      <c r="J6" s="29"/>
    </row>
    <row r="7" spans="1:10" ht="22.5" customHeight="1" x14ac:dyDescent="0.35">
      <c r="A7" s="10" t="s">
        <v>8</v>
      </c>
      <c r="B7" s="11"/>
      <c r="C7" s="12">
        <v>0</v>
      </c>
      <c r="D7" s="8"/>
      <c r="E7" s="14"/>
      <c r="F7" s="12">
        <v>0</v>
      </c>
      <c r="J7" s="29"/>
    </row>
    <row r="8" spans="1:10" ht="22.5" customHeight="1" x14ac:dyDescent="0.35">
      <c r="A8" s="10" t="s">
        <v>9</v>
      </c>
      <c r="B8" s="11">
        <v>85334242.769999996</v>
      </c>
      <c r="C8" s="12">
        <v>5665540</v>
      </c>
      <c r="D8" s="8">
        <v>10744990.82</v>
      </c>
      <c r="E8" s="13">
        <f>+D8/C8-1</f>
        <v>0.89655192973661824</v>
      </c>
      <c r="F8" s="12">
        <v>7768000</v>
      </c>
      <c r="J8" s="29"/>
    </row>
    <row r="9" spans="1:10" ht="22.5" customHeight="1" x14ac:dyDescent="0.35">
      <c r="A9" s="10" t="s">
        <v>10</v>
      </c>
      <c r="B9" s="11">
        <v>4908281657.1800003</v>
      </c>
      <c r="C9" s="12">
        <v>2937809680</v>
      </c>
      <c r="D9" s="8">
        <v>3001012941.1100001</v>
      </c>
      <c r="E9" s="13">
        <f t="shared" ref="E9:E17" si="0">+D9/C9-1</f>
        <v>2.1513735740022577E-2</v>
      </c>
      <c r="F9" s="12">
        <v>2506323000</v>
      </c>
      <c r="J9" s="29"/>
    </row>
    <row r="10" spans="1:10" ht="22.5" customHeight="1" x14ac:dyDescent="0.35">
      <c r="A10" s="15" t="s">
        <v>11</v>
      </c>
      <c r="B10" s="16">
        <f>SUM(B5:B9)</f>
        <v>6339148172.46</v>
      </c>
      <c r="C10" s="17">
        <f>SUM(C5:C9)</f>
        <v>4068269550</v>
      </c>
      <c r="D10" s="17">
        <f>SUM(D5:D9)</f>
        <v>4112241571.9300003</v>
      </c>
      <c r="E10" s="18">
        <f t="shared" si="0"/>
        <v>1.0808532077231758E-2</v>
      </c>
      <c r="F10" s="17">
        <f>SUM(F5:F9)</f>
        <v>3651447000</v>
      </c>
      <c r="J10" s="29"/>
    </row>
    <row r="11" spans="1:10" ht="22.5" customHeight="1" x14ac:dyDescent="0.35">
      <c r="A11" s="10" t="s">
        <v>12</v>
      </c>
      <c r="B11" s="11">
        <v>5068798424.1099997</v>
      </c>
      <c r="C11" s="12">
        <v>2601222896</v>
      </c>
      <c r="D11" s="8">
        <v>2718565872.73</v>
      </c>
      <c r="E11" s="13">
        <f t="shared" si="0"/>
        <v>4.51106965537027E-2</v>
      </c>
      <c r="F11" s="12">
        <v>2110903034</v>
      </c>
      <c r="J11" s="29"/>
    </row>
    <row r="12" spans="1:10" ht="22.5" customHeight="1" x14ac:dyDescent="0.35">
      <c r="A12" s="10" t="s">
        <v>13</v>
      </c>
      <c r="B12" s="11">
        <v>86857482.930000007</v>
      </c>
      <c r="C12" s="12">
        <v>122339216</v>
      </c>
      <c r="D12" s="8">
        <v>117063581.59</v>
      </c>
      <c r="E12" s="13">
        <f t="shared" si="0"/>
        <v>-4.3123003256780645E-2</v>
      </c>
      <c r="F12" s="12">
        <v>129312377</v>
      </c>
      <c r="H12" s="29"/>
      <c r="J12" s="29"/>
    </row>
    <row r="13" spans="1:10" ht="22.5" customHeight="1" x14ac:dyDescent="0.35">
      <c r="A13" s="10" t="s">
        <v>14</v>
      </c>
      <c r="B13" s="11">
        <v>29765248.859999999</v>
      </c>
      <c r="C13" s="12">
        <v>28542562</v>
      </c>
      <c r="D13" s="8">
        <v>18288979.940000001</v>
      </c>
      <c r="E13" s="13">
        <f t="shared" si="0"/>
        <v>-0.35923832135321276</v>
      </c>
      <c r="F13" s="12">
        <v>15931455</v>
      </c>
      <c r="J13" s="29"/>
    </row>
    <row r="14" spans="1:10" ht="22.5" customHeight="1" x14ac:dyDescent="0.35">
      <c r="A14" s="10" t="s">
        <v>15</v>
      </c>
      <c r="B14" s="11">
        <v>361246380.52999997</v>
      </c>
      <c r="C14" s="12">
        <v>415433333</v>
      </c>
      <c r="D14" s="8">
        <v>402452679.58999997</v>
      </c>
      <c r="E14" s="13">
        <f t="shared" si="0"/>
        <v>-3.1246056536344491E-2</v>
      </c>
      <c r="F14" s="12">
        <v>466016669</v>
      </c>
      <c r="J14" s="29"/>
    </row>
    <row r="15" spans="1:10" ht="22.5" customHeight="1" x14ac:dyDescent="0.35">
      <c r="A15" s="10" t="s">
        <v>16</v>
      </c>
      <c r="B15" s="11">
        <v>14615116.91</v>
      </c>
      <c r="C15" s="12">
        <v>15222911</v>
      </c>
      <c r="D15" s="8">
        <v>18936091.370000001</v>
      </c>
      <c r="E15" s="13">
        <f t="shared" si="0"/>
        <v>0.24392052019485644</v>
      </c>
      <c r="F15" s="12">
        <v>18643449</v>
      </c>
      <c r="J15" s="29"/>
    </row>
    <row r="16" spans="1:10" ht="22.5" customHeight="1" x14ac:dyDescent="0.35">
      <c r="A16" s="10" t="s">
        <v>17</v>
      </c>
      <c r="B16" s="11">
        <v>38022386.32</v>
      </c>
      <c r="C16" s="12">
        <v>43799326</v>
      </c>
      <c r="D16" s="8">
        <v>22591094.829999998</v>
      </c>
      <c r="E16" s="13">
        <f>+D16/C16-1</f>
        <v>-0.48421364223732577</v>
      </c>
      <c r="F16" s="12">
        <v>44400728</v>
      </c>
      <c r="J16" s="29"/>
    </row>
    <row r="17" spans="1:10" ht="22.5" customHeight="1" x14ac:dyDescent="0.35">
      <c r="A17" s="10" t="s">
        <v>18</v>
      </c>
      <c r="B17" s="11">
        <v>121027047.23</v>
      </c>
      <c r="C17" s="12">
        <v>125053260</v>
      </c>
      <c r="D17" s="8">
        <v>123666082.41</v>
      </c>
      <c r="E17" s="13">
        <f t="shared" si="0"/>
        <v>-1.1092694344793652E-2</v>
      </c>
      <c r="F17" s="12">
        <v>122570000</v>
      </c>
      <c r="J17" s="29"/>
    </row>
    <row r="18" spans="1:10" ht="22.5" customHeight="1" x14ac:dyDescent="0.35">
      <c r="A18" s="10" t="s">
        <v>27</v>
      </c>
      <c r="B18" s="11">
        <v>-20031800.41</v>
      </c>
      <c r="C18" s="12">
        <v>-19667803</v>
      </c>
      <c r="D18" s="8">
        <v>-22740230</v>
      </c>
      <c r="E18" s="13">
        <f t="shared" ref="E18:E26" si="1">+D18/C18-1</f>
        <v>0.15621607558302264</v>
      </c>
      <c r="F18" s="12">
        <v>0</v>
      </c>
      <c r="J18" s="29"/>
    </row>
    <row r="19" spans="1:10" ht="22.5" customHeight="1" x14ac:dyDescent="0.35">
      <c r="A19" s="10" t="s">
        <v>28</v>
      </c>
      <c r="B19" s="11">
        <v>75285359.650000006</v>
      </c>
      <c r="C19" s="12">
        <v>2056063</v>
      </c>
      <c r="D19" s="8">
        <v>2547953.5099999998</v>
      </c>
      <c r="E19" s="13">
        <f t="shared" si="1"/>
        <v>0.23923902623606375</v>
      </c>
      <c r="F19" s="12">
        <v>2000000</v>
      </c>
      <c r="J19" s="29"/>
    </row>
    <row r="20" spans="1:10" ht="22.5" customHeight="1" x14ac:dyDescent="0.35">
      <c r="A20" s="10" t="s">
        <v>19</v>
      </c>
      <c r="B20" s="11">
        <v>445969495.81</v>
      </c>
      <c r="C20" s="12">
        <v>191289406</v>
      </c>
      <c r="D20" s="8">
        <v>253005959.88999999</v>
      </c>
      <c r="E20" s="13">
        <f t="shared" si="1"/>
        <v>0.32263445833482263</v>
      </c>
      <c r="F20" s="12">
        <v>256372576</v>
      </c>
      <c r="J20" s="29"/>
    </row>
    <row r="21" spans="1:10" ht="22.5" customHeight="1" x14ac:dyDescent="0.35">
      <c r="A21" s="15" t="s">
        <v>20</v>
      </c>
      <c r="B21" s="16">
        <f t="shared" ref="B21:C21" si="2">SUM(B11:B20)</f>
        <v>6221555141.9399986</v>
      </c>
      <c r="C21" s="17">
        <f t="shared" si="2"/>
        <v>3525291170</v>
      </c>
      <c r="D21" s="17">
        <f t="shared" ref="D21" si="3">SUM(D11:D20)</f>
        <v>3654378065.8600001</v>
      </c>
      <c r="E21" s="18">
        <f t="shared" si="1"/>
        <v>3.6617371341840066E-2</v>
      </c>
      <c r="F21" s="17">
        <f t="shared" ref="F21" si="4">SUM(F11:F20)</f>
        <v>3166150288</v>
      </c>
      <c r="J21" s="29"/>
    </row>
    <row r="22" spans="1:10" ht="22.5" customHeight="1" x14ac:dyDescent="0.35">
      <c r="A22" s="15" t="s">
        <v>21</v>
      </c>
      <c r="B22" s="16">
        <f t="shared" ref="B22:C22" si="5">+B10-B21</f>
        <v>117593030.52000141</v>
      </c>
      <c r="C22" s="17">
        <f t="shared" si="5"/>
        <v>542978380</v>
      </c>
      <c r="D22" s="17">
        <f t="shared" ref="D22" si="6">+D10-D21</f>
        <v>457863506.07000017</v>
      </c>
      <c r="E22" s="18">
        <f t="shared" si="1"/>
        <v>-0.15675554877525666</v>
      </c>
      <c r="F22" s="17">
        <f t="shared" ref="F22" si="7">+F10-F21</f>
        <v>485296712</v>
      </c>
      <c r="J22" s="29"/>
    </row>
    <row r="23" spans="1:10" ht="22.5" customHeight="1" x14ac:dyDescent="0.35">
      <c r="A23" s="19" t="s">
        <v>22</v>
      </c>
      <c r="B23" s="11">
        <v>-137973797.38</v>
      </c>
      <c r="C23" s="20">
        <v>-175073724</v>
      </c>
      <c r="D23" s="20">
        <v>-189498530.34</v>
      </c>
      <c r="E23" s="21">
        <f t="shared" si="1"/>
        <v>8.2392754380434585E-2</v>
      </c>
      <c r="F23" s="20">
        <v>-164453594</v>
      </c>
      <c r="J23" s="29"/>
    </row>
    <row r="24" spans="1:10" s="23" customFormat="1" ht="22.5" customHeight="1" x14ac:dyDescent="0.35">
      <c r="A24" s="22" t="s">
        <v>23</v>
      </c>
      <c r="B24" s="17">
        <f t="shared" ref="B24:D24" si="8">+B22+B23</f>
        <v>-20380766.859998584</v>
      </c>
      <c r="C24" s="17">
        <f t="shared" si="8"/>
        <v>367904656</v>
      </c>
      <c r="D24" s="17">
        <f t="shared" si="8"/>
        <v>268364975.73000017</v>
      </c>
      <c r="E24" s="18">
        <f t="shared" si="1"/>
        <v>-0.27055835974524833</v>
      </c>
      <c r="F24" s="17">
        <f t="shared" ref="F24" si="9">+F22+F23</f>
        <v>320843118</v>
      </c>
      <c r="H24"/>
      <c r="I24"/>
      <c r="J24" s="29"/>
    </row>
    <row r="25" spans="1:10" ht="22.5" customHeight="1" x14ac:dyDescent="0.35">
      <c r="A25" s="19" t="s">
        <v>24</v>
      </c>
      <c r="B25" s="11">
        <v>-180487500.69</v>
      </c>
      <c r="C25" s="20">
        <v>-186717788</v>
      </c>
      <c r="D25" s="20">
        <v>-150140902</v>
      </c>
      <c r="E25" s="21">
        <f t="shared" si="1"/>
        <v>-0.19589395521330832</v>
      </c>
      <c r="F25" s="20">
        <v>-163344466</v>
      </c>
      <c r="J25" s="29"/>
    </row>
    <row r="26" spans="1:10" s="23" customFormat="1" ht="22.5" customHeight="1" thickBot="1" x14ac:dyDescent="0.4">
      <c r="A26" s="24" t="s">
        <v>25</v>
      </c>
      <c r="B26" s="25">
        <f t="shared" ref="B26:C26" si="10">+B24+B25</f>
        <v>-200868267.54999858</v>
      </c>
      <c r="C26" s="26">
        <f t="shared" si="10"/>
        <v>181186868</v>
      </c>
      <c r="D26" s="31">
        <f>+D24+D25</f>
        <v>118224073.73000017</v>
      </c>
      <c r="E26" s="27">
        <f t="shared" si="1"/>
        <v>-0.34750197387373483</v>
      </c>
      <c r="F26" s="26">
        <f t="shared" ref="F26" si="11">+F24+F25</f>
        <v>157498652</v>
      </c>
      <c r="H26"/>
      <c r="I26"/>
      <c r="J26" s="29"/>
    </row>
    <row r="27" spans="1:10" x14ac:dyDescent="0.35">
      <c r="H27" s="30"/>
      <c r="I27" s="30"/>
    </row>
    <row r="28" spans="1:10" x14ac:dyDescent="0.35">
      <c r="H28" s="30"/>
      <c r="I28" s="30"/>
    </row>
    <row r="29" spans="1:10" x14ac:dyDescent="0.35">
      <c r="H29" s="30"/>
      <c r="I29" s="30"/>
    </row>
  </sheetData>
  <mergeCells count="3">
    <mergeCell ref="A3:A4"/>
    <mergeCell ref="B3:E3"/>
    <mergeCell ref="A2:F2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4.5" x14ac:dyDescent="0.35"/>
  <sheetData>
    <row r="1" spans="1:2" x14ac:dyDescent="0.35">
      <c r="A1" t="s">
        <v>30</v>
      </c>
      <c r="B1" s="32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Hőszolg. ig.</vt:lpstr>
      <vt:lpstr>InfoCenter XL Cache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Csomasz Gergő Benedek</dc:creator>
  <cp:lastModifiedBy>Dr. Lohonyai Bernadett</cp:lastModifiedBy>
  <cp:lastPrinted>2019-05-27T06:21:53Z</cp:lastPrinted>
  <dcterms:created xsi:type="dcterms:W3CDTF">2016-06-02T12:24:33Z</dcterms:created>
  <dcterms:modified xsi:type="dcterms:W3CDTF">2025-05-07T14:02:41Z</dcterms:modified>
</cp:coreProperties>
</file>