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7_szeptember 25\Anyagok\I. félévi gazdálkodás\"/>
    </mc:Choice>
  </mc:AlternateContent>
  <xr:revisionPtr revIDLastSave="0" documentId="13_ncr:1_{6614F2F1-2896-4DEF-A3C5-5886796C89A7}" xr6:coauthVersionLast="47" xr6:coauthVersionMax="47" xr10:uidLastSave="{00000000-0000-0000-0000-000000000000}"/>
  <bookViews>
    <workbookView xWindow="-110" yWindow="-110" windowWidth="19420" windowHeight="10300" firstSheet="1" activeTab="11" xr2:uid="{00000000-000D-0000-FFFF-FFFF00000000}"/>
  </bookViews>
  <sheets>
    <sheet name="1.vk " sheetId="14" r:id="rId1"/>
    <sheet name="2.vk " sheetId="15" r:id="rId2"/>
    <sheet name="3.vk" sheetId="16" r:id="rId3"/>
    <sheet name="4.vk " sheetId="17" r:id="rId4"/>
    <sheet name="5.vk " sheetId="18" r:id="rId5"/>
    <sheet name="6.vk" sheetId="19" r:id="rId6"/>
    <sheet name="7.vk" sheetId="20" r:id="rId7"/>
    <sheet name="8.vk" sheetId="21" r:id="rId8"/>
    <sheet name="9.vk" sheetId="22" r:id="rId9"/>
    <sheet name="10.vk" sheetId="23" r:id="rId10"/>
    <sheet name="11.vk" sheetId="24" r:id="rId11"/>
    <sheet name="12.vk" sheetId="25" r:id="rId12"/>
  </sheets>
  <definedNames>
    <definedName name="_4._sz._sor_részletezése">#REF!</definedName>
    <definedName name="_xlnm.Print_Area" localSheetId="0">'1.vk '!$A$1:$P$38</definedName>
    <definedName name="_xlnm.Print_Area" localSheetId="9">'10.vk'!$A$1:$P$30</definedName>
    <definedName name="_xlnm.Print_Area" localSheetId="10">'11.vk'!$A$1:$P$39</definedName>
    <definedName name="_xlnm.Print_Area" localSheetId="11">'12.vk'!$A$1:$P$39</definedName>
    <definedName name="_xlnm.Print_Area" localSheetId="1">'2.vk '!$A$1:$P$34</definedName>
    <definedName name="_xlnm.Print_Area" localSheetId="2">'3.vk'!$A$1:$P$37</definedName>
    <definedName name="_xlnm.Print_Area" localSheetId="3">'4.vk '!$A$1:$P$27</definedName>
    <definedName name="_xlnm.Print_Area" localSheetId="4">'5.vk '!$A$1:$P$32</definedName>
    <definedName name="_xlnm.Print_Area" localSheetId="5">'6.vk'!$A$1:$P$26</definedName>
    <definedName name="_xlnm.Print_Area" localSheetId="6">'7.vk'!$A$1:$P$28</definedName>
    <definedName name="_xlnm.Print_Area" localSheetId="7">'8.vk'!$A$1:$P$32</definedName>
    <definedName name="_xlnm.Print_Area" localSheetId="8">'9.vk'!$A$1:$P$29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5" l="1"/>
  <c r="P39" i="24"/>
  <c r="P18" i="21"/>
  <c r="P29" i="21" s="1"/>
  <c r="P32" i="18"/>
  <c r="P27" i="17"/>
  <c r="P37" i="16"/>
  <c r="P38" i="14"/>
  <c r="P35" i="14"/>
  <c r="P31" i="15"/>
  <c r="P34" i="16"/>
  <c r="P24" i="17"/>
  <c r="P29" i="18"/>
  <c r="P23" i="19"/>
  <c r="P25" i="20"/>
  <c r="P26" i="22"/>
  <c r="P27" i="23"/>
  <c r="P36" i="24"/>
  <c r="P36" i="25"/>
  <c r="O36" i="25"/>
  <c r="N36" i="25"/>
  <c r="M36" i="25"/>
  <c r="O14" i="25"/>
  <c r="O15" i="25"/>
  <c r="O16" i="25"/>
  <c r="O17" i="25"/>
  <c r="O18" i="25"/>
  <c r="O19" i="25"/>
  <c r="O21" i="25"/>
  <c r="O22" i="25"/>
  <c r="O23" i="25"/>
  <c r="O24" i="25"/>
  <c r="O26" i="25"/>
  <c r="O28" i="25"/>
  <c r="O29" i="25"/>
  <c r="O30" i="25"/>
  <c r="O31" i="25"/>
  <c r="O32" i="25"/>
  <c r="O33" i="25"/>
  <c r="O34" i="25"/>
  <c r="O35" i="25"/>
  <c r="O12" i="25"/>
  <c r="O14" i="24"/>
  <c r="O12" i="24"/>
  <c r="O39" i="24"/>
  <c r="O25" i="24"/>
  <c r="O26" i="24"/>
  <c r="O27" i="24"/>
  <c r="O28" i="24"/>
  <c r="O29" i="24"/>
  <c r="O30" i="24"/>
  <c r="O31" i="24"/>
  <c r="O32" i="24"/>
  <c r="O33" i="24"/>
  <c r="O34" i="24"/>
  <c r="O35" i="24"/>
  <c r="O24" i="24"/>
  <c r="O22" i="24"/>
  <c r="O20" i="24"/>
  <c r="O15" i="24"/>
  <c r="O16" i="24"/>
  <c r="O17" i="24"/>
  <c r="O18" i="24"/>
  <c r="M36" i="24"/>
  <c r="N36" i="24"/>
  <c r="O27" i="23"/>
  <c r="N27" i="23"/>
  <c r="O24" i="23"/>
  <c r="O25" i="23"/>
  <c r="O26" i="23"/>
  <c r="O23" i="23"/>
  <c r="O21" i="23"/>
  <c r="O18" i="23"/>
  <c r="O19" i="23"/>
  <c r="O17" i="23"/>
  <c r="O15" i="23"/>
  <c r="O14" i="23"/>
  <c r="O12" i="23"/>
  <c r="O21" i="22"/>
  <c r="O22" i="22"/>
  <c r="O23" i="22"/>
  <c r="O24" i="22"/>
  <c r="O25" i="22"/>
  <c r="O20" i="22"/>
  <c r="N26" i="22"/>
  <c r="N29" i="21"/>
  <c r="O25" i="21"/>
  <c r="O26" i="21"/>
  <c r="O27" i="21"/>
  <c r="O18" i="21"/>
  <c r="O24" i="21"/>
  <c r="O20" i="21"/>
  <c r="O19" i="21"/>
  <c r="O17" i="21"/>
  <c r="O16" i="21"/>
  <c r="O14" i="21"/>
  <c r="O12" i="21"/>
  <c r="O24" i="20"/>
  <c r="O23" i="20"/>
  <c r="O21" i="20"/>
  <c r="O20" i="20"/>
  <c r="O18" i="20"/>
  <c r="O15" i="20"/>
  <c r="O16" i="20"/>
  <c r="O14" i="20"/>
  <c r="N25" i="20"/>
  <c r="N23" i="19"/>
  <c r="O22" i="19"/>
  <c r="O20" i="19"/>
  <c r="O18" i="19"/>
  <c r="O15" i="19"/>
  <c r="O16" i="19"/>
  <c r="O14" i="19"/>
  <c r="O23" i="18"/>
  <c r="O24" i="18"/>
  <c r="O25" i="18"/>
  <c r="O26" i="18"/>
  <c r="O27" i="18"/>
  <c r="O28" i="18"/>
  <c r="O22" i="18"/>
  <c r="O20" i="18"/>
  <c r="O18" i="18"/>
  <c r="O15" i="18"/>
  <c r="O16" i="18"/>
  <c r="O14" i="18"/>
  <c r="O12" i="18"/>
  <c r="N29" i="18"/>
  <c r="O22" i="17"/>
  <c r="O23" i="17"/>
  <c r="O21" i="17"/>
  <c r="O20" i="17"/>
  <c r="O12" i="17"/>
  <c r="N24" i="17"/>
  <c r="N34" i="16"/>
  <c r="O27" i="16"/>
  <c r="O28" i="16"/>
  <c r="O29" i="16"/>
  <c r="O30" i="16"/>
  <c r="O31" i="16"/>
  <c r="O32" i="16"/>
  <c r="O33" i="16"/>
  <c r="O26" i="16"/>
  <c r="O24" i="16"/>
  <c r="O22" i="16"/>
  <c r="O21" i="16"/>
  <c r="O15" i="16"/>
  <c r="O16" i="16"/>
  <c r="O17" i="16"/>
  <c r="O18" i="16"/>
  <c r="O19" i="16"/>
  <c r="O14" i="16"/>
  <c r="K33" i="15"/>
  <c r="O24" i="15"/>
  <c r="O25" i="15"/>
  <c r="O26" i="15"/>
  <c r="O27" i="15"/>
  <c r="O28" i="15"/>
  <c r="O29" i="15"/>
  <c r="O30" i="15"/>
  <c r="O23" i="15"/>
  <c r="O21" i="15"/>
  <c r="O18" i="15"/>
  <c r="O19" i="15"/>
  <c r="O17" i="15"/>
  <c r="O14" i="15"/>
  <c r="O15" i="15"/>
  <c r="O13" i="15"/>
  <c r="O12" i="15"/>
  <c r="N31" i="15"/>
  <c r="O17" i="14"/>
  <c r="O35" i="14" s="1"/>
  <c r="O30" i="14"/>
  <c r="O31" i="14"/>
  <c r="O32" i="14"/>
  <c r="O33" i="14"/>
  <c r="O34" i="14"/>
  <c r="O29" i="14"/>
  <c r="O24" i="14"/>
  <c r="O18" i="14"/>
  <c r="O19" i="14"/>
  <c r="O21" i="14"/>
  <c r="O22" i="14"/>
  <c r="O23" i="14"/>
  <c r="O16" i="14"/>
  <c r="O13" i="14"/>
  <c r="O14" i="14"/>
  <c r="O12" i="14"/>
  <c r="N35" i="14"/>
  <c r="M29" i="21" l="1"/>
  <c r="M31" i="15" l="1"/>
  <c r="M35" i="14"/>
  <c r="M18" i="16"/>
  <c r="M33" i="25"/>
  <c r="L27" i="23" l="1"/>
  <c r="O28" i="20" l="1"/>
  <c r="M34" i="16" l="1"/>
  <c r="O37" i="16"/>
  <c r="O38" i="14"/>
  <c r="M27" i="23" l="1"/>
  <c r="O39" i="25" l="1"/>
  <c r="K30" i="23"/>
  <c r="O29" i="22"/>
  <c r="O32" i="21"/>
  <c r="O26" i="19" l="1"/>
  <c r="O36" i="24"/>
  <c r="K38" i="24" s="1"/>
  <c r="O30" i="23"/>
  <c r="O32" i="18" l="1"/>
  <c r="O27" i="17"/>
  <c r="O26" i="22"/>
  <c r="M26" i="22"/>
  <c r="O25" i="20"/>
  <c r="M25" i="20"/>
  <c r="O23" i="19"/>
  <c r="M23" i="19"/>
  <c r="O29" i="18"/>
  <c r="M29" i="18"/>
  <c r="O24" i="17"/>
  <c r="M24" i="17"/>
  <c r="O34" i="16"/>
  <c r="O34" i="15"/>
  <c r="O29" i="21" l="1"/>
  <c r="O31" i="15"/>
  <c r="K35" i="14" l="1"/>
  <c r="K36" i="25"/>
  <c r="K36" i="24"/>
  <c r="K27" i="23"/>
  <c r="K29" i="23" s="1"/>
  <c r="K26" i="22"/>
  <c r="K28" i="22" s="1"/>
  <c r="K29" i="21"/>
  <c r="K31" i="21" s="1"/>
  <c r="K25" i="20"/>
  <c r="K27" i="20" s="1"/>
  <c r="K23" i="19"/>
  <c r="K25" i="19" s="1"/>
  <c r="K29" i="18"/>
  <c r="K31" i="18" s="1"/>
  <c r="K24" i="17"/>
  <c r="K26" i="17" s="1"/>
  <c r="K34" i="16"/>
  <c r="K36" i="16" s="1"/>
  <c r="K31" i="15"/>
  <c r="K37" i="14" l="1"/>
</calcChain>
</file>

<file path=xl/sharedStrings.xml><?xml version="1.0" encoding="utf-8"?>
<sst xmlns="http://schemas.openxmlformats.org/spreadsheetml/2006/main" count="442" uniqueCount="189">
  <si>
    <t>2.</t>
  </si>
  <si>
    <t>Beruházás</t>
  </si>
  <si>
    <t>Önkormányzati fenntartású intézmények, bölcsődék, óvodák, rendezvényeinek, eszközbeszerzéseinek támogatása, nyugdíjas klubok támogatása</t>
  </si>
  <si>
    <t>Dologi kiadásokra</t>
  </si>
  <si>
    <t>Egyéb felhasználásra</t>
  </si>
  <si>
    <t>Bejegyzett veszprémi székhelyű civil szervezetek támogatása</t>
  </si>
  <si>
    <t>FELADAT MEGNEVEZÉSE</t>
  </si>
  <si>
    <t>ÖSSZESEN</t>
  </si>
  <si>
    <t>1. választókerület - Katanics Sándor képviselő</t>
  </si>
  <si>
    <t>Sorszám</t>
  </si>
  <si>
    <t>1.1</t>
  </si>
  <si>
    <t>1.2</t>
  </si>
  <si>
    <t>1.4</t>
  </si>
  <si>
    <t>1.3</t>
  </si>
  <si>
    <t>2. választókerület - Gerstmár Ferenc képviselő</t>
  </si>
  <si>
    <t>5. választókerület - Dr. Strenner Zoltán képviselő</t>
  </si>
  <si>
    <t>8. választókerület - Kovács Áron képviselő</t>
  </si>
  <si>
    <t>9. választókerület - Csik Richárd képviselő</t>
  </si>
  <si>
    <t>10. választókerület - Bázsa Botond képviselő</t>
  </si>
  <si>
    <t>11. választókerület - Halmay Gábor képviselő</t>
  </si>
  <si>
    <t>Veszprém-Gyulafirátóti Római Katolikus Templom (Nepomuki Szent János-temlom elemi károk elhárításához javasolt összeg)</t>
  </si>
  <si>
    <t>Pipacs utca közösségi ház közös költségeire</t>
  </si>
  <si>
    <t>Egynyári virágok beszerzése</t>
  </si>
  <si>
    <t>4 db Kutyaürülék-gyűjtő edény beszerzése és kihelyezése</t>
  </si>
  <si>
    <t>2. vk. 1 db Urban 5 pad beszerzése és kihelyezése a Haszkovó utca 25. közelében</t>
  </si>
  <si>
    <t>2 db Közterületi pad elhelyzése (régi cseréje) - Kiskőrösi utca, kavicsfogú álteknős szobor mellett</t>
  </si>
  <si>
    <t>2025. évi költségvetés előterjesztés 2.1 melléklete</t>
  </si>
  <si>
    <t>A 2025. évi választókerületi keret megoszlása feladatonként</t>
  </si>
  <si>
    <t>2024. évi maradvány (eFt)</t>
  </si>
  <si>
    <t>2025. évi keret (eFt)</t>
  </si>
  <si>
    <t>Kádárta Faluház sportpálya pad</t>
  </si>
  <si>
    <t>Játszótér - járdaépítés</t>
  </si>
  <si>
    <t>Battyhány szobor, posztamens feliratának rendbetétele</t>
  </si>
  <si>
    <t>Kádárta, Kőalja u. Virágos Veszprém győztese utcatábla felújítás</t>
  </si>
  <si>
    <t>Kádárta, zárt buszváró külső előterének felújítása</t>
  </si>
  <si>
    <t>Gyulafirátót, Posta utcán utcanév táblák cseréje, felújítása</t>
  </si>
  <si>
    <t>Költségvetés működési kiadásán nyilvántartott fel nem osztott 2024. évi keret</t>
  </si>
  <si>
    <t>VKTT Egyesített Szociális Intézmény I. sz. Idősek Otthonában kerti bútor beszerzése</t>
  </si>
  <si>
    <t>2025. évi költségvetés előterjesztés 2.2 melléklete</t>
  </si>
  <si>
    <t>3. választókerület - Rektor Dóra képviselő</t>
  </si>
  <si>
    <t>2025. évi költségvetés előterjesztés 2.3 melléklete</t>
  </si>
  <si>
    <t>2025. évi költségvetés előterjesztés 2.4 melléklete</t>
  </si>
  <si>
    <t>4. választókerület - Pálinkás Roland képviselő</t>
  </si>
  <si>
    <t>2025. évi költségvetés előterjesztés 2.5 melléklete</t>
  </si>
  <si>
    <t>2025. évi költségvetés előterjesztés 2.6 melléklete</t>
  </si>
  <si>
    <t>6. választókerület - Török Krisztián képviselő</t>
  </si>
  <si>
    <t>2025. évi költségvetés előterjesztés 2.7 melléklete</t>
  </si>
  <si>
    <t>7. választókerület - Sótonyi Mónika képviselő</t>
  </si>
  <si>
    <t>2025. évi költségvetés előterjesztés 2.8 melléklete</t>
  </si>
  <si>
    <t>Kemence telepítése Szabadságpusztára</t>
  </si>
  <si>
    <t>Növénytelepítés, sövény telepítés, faültetés a választókörzet köztereire</t>
  </si>
  <si>
    <t>Múltidéző plakátok készítése Szabadságpusztára</t>
  </si>
  <si>
    <t>Pedagógus kirándulás: Botev és Rózsa iskolák, Hóvirág bölcsőde pedagógusainak és dolgozóinak szervezett kirándulás költségei (étkezés, belépők), EKF séta, kirándulás civilek részére, belépők és étkezés költsége</t>
  </si>
  <si>
    <t>2025. évi költségvetés előterjesztés 2.9 melléklete</t>
  </si>
  <si>
    <t>2025. évi költségvetés előterjesztés 2.10 melléklete</t>
  </si>
  <si>
    <t>Hulladékgyűjtő zsák, munkavédelmi kesztyű, árvácska beszerzés</t>
  </si>
  <si>
    <t>2025. évi költségvetés előterjesztés 2.11 melléklete</t>
  </si>
  <si>
    <t>12. választókerület - Kavalecz Gábor képviselő</t>
  </si>
  <si>
    <t>2025. évi költségvetés előterjesztés 2.12 melléklete</t>
  </si>
  <si>
    <t>Virágosztás</t>
  </si>
  <si>
    <t>Zsákosztás</t>
  </si>
  <si>
    <t>6 db "Tiszántúli" szemétgyűjtő beszerzése és kihelyezése</t>
  </si>
  <si>
    <t>2025. évi felhasznált keret maradvánnyal együtt</t>
  </si>
  <si>
    <t>Virágzó Veszprém Egyesület - Építők Köve megemkékezés</t>
  </si>
  <si>
    <t>Vidán Bóbiták Alapítvány - program támogatás</t>
  </si>
  <si>
    <t>Haszkovó u. 18. mögötti szelektív hulladékgyűjtő sziget helyén 3 állásos parkoló kialakítása</t>
  </si>
  <si>
    <t>Maradj Aktív Szabadidőegyesület és Klub - kommunikációs tevékenység</t>
  </si>
  <si>
    <t>Új Veszprémi Református Templom Alapítvány - 25 éves jubileumi programok</t>
  </si>
  <si>
    <t>Március 15. úti játszótér bekerítése</t>
  </si>
  <si>
    <t>Agóra Veszprém Kulturális Központ - Bölcsek Kávéháza - programok támogatása</t>
  </si>
  <si>
    <t>Polgármesteri Hivatal - Városháza Nyugdíjas Klub - buszbérlés</t>
  </si>
  <si>
    <t>Újtelepi Baráti Kör - kirándulásra</t>
  </si>
  <si>
    <t>Lovassy Öregdiák Baráti Kör - kirándulásr</t>
  </si>
  <si>
    <t>Szent Imre Ifjúsági Alapítvány - működésre, fenntartásra</t>
  </si>
  <si>
    <t>Veszprém - Passau Baráti Társaság - kirándulásra, buszbérlésre</t>
  </si>
  <si>
    <t>Új Veszprémi Református Templom Alapítvány - jubileumi ünnepség sorozatra</t>
  </si>
  <si>
    <t>Új Veszprémi Református Templom Alapítvány - rajzpályázat</t>
  </si>
  <si>
    <t>Otthont az Állatoknak Alapítvány - működési költségekre</t>
  </si>
  <si>
    <t>Veszprémi Hátrányos Helyzetű Fiatalokért Egyesület - program támogatás</t>
  </si>
  <si>
    <t>Agóra Veszprém Kulturális Központ - Postás Nyugdíjas Klub - fellépő ruhák beszerzése</t>
  </si>
  <si>
    <t>Agóra Veszprém Kulturális Központ - Cholnoky Nyugdíjas Klub - működési költségekre</t>
  </si>
  <si>
    <t>Veszprémi Családsegítő és Gyermekjóléti Integrált Intézmény - tartós élelmiszer vásárlása</t>
  </si>
  <si>
    <t>Játszóterek homokozóiban homok cseréje és egyéb felújítási munkái</t>
  </si>
  <si>
    <t>Csillag Úti Körzeti Óvoda - Cholnoky Jenő Lakótelepi Tagóvoda - családi nap (juniális, kezes-lábas játszóház, népi játékosok, tematikus játszóeszközök)</t>
  </si>
  <si>
    <t>Agóra Veszprém Kulturális Központ - Bölcsek Kávéháza - programtámogatás</t>
  </si>
  <si>
    <t>Szabadságpusztai pólók készítése</t>
  </si>
  <si>
    <t>Hollywoodo zenekar 30 éves jubileumi lemezkiadáshoz támogatás</t>
  </si>
  <si>
    <t>Kozmutza Flóra Alapítvány - Értelmileg Sérült Gyermekekért - Alapítvány céljainak teljesülésére</t>
  </si>
  <si>
    <t>Veszprém Városi Hátrányos Helyzetű Fiatalok Egyesülete - hátrányos helyzetű fiatalok támogatása</t>
  </si>
  <si>
    <t>Füredidombi Egyesület - működési költségekre</t>
  </si>
  <si>
    <t>Veszprém Passau Baráti Társaság Egyesület - rendezvények szervezésére</t>
  </si>
  <si>
    <t>Kalandozások a Négylábúakért - programok támogatására</t>
  </si>
  <si>
    <t>ProBono Veszprémért Egyesület - működési költségekre</t>
  </si>
  <si>
    <t>Egry József Lakótelepi Baráti Kör - működésre és programokra</t>
  </si>
  <si>
    <t>Minerva Alapítvány (Botev Általános Iskola) - működési költségekre</t>
  </si>
  <si>
    <t>Simonyis Gyermekekér Alapítvány - működési kiadásokra</t>
  </si>
  <si>
    <t>Add a Kezed Alapítvány - programokra</t>
  </si>
  <si>
    <t>Dózsa György Általános Iskola - Kül- és beltéri bútorok beszerzésére</t>
  </si>
  <si>
    <t>Carpe diem Kulturális Alapítvány - működési költségekre</t>
  </si>
  <si>
    <t>Újtelepi Baráti Kör - programokra</t>
  </si>
  <si>
    <t>Veszprém-Cserháti Társaskör Kulturális Egyesület</t>
  </si>
  <si>
    <t>Otthont az Állatoknak Alapítvány - működési költség</t>
  </si>
  <si>
    <t>Veszprémi Bölcsődei Egészségügyi Alapellátási Integrált Intézmény - elválasztó gipszkarton fal kiépítése</t>
  </si>
  <si>
    <t>Fa, virág, növénytelepítés a választókerületben</t>
  </si>
  <si>
    <t>Agóra Veszprém Kulturális Központ - Jutaspusztai Nyugdíjas Klub - rendezvényekre</t>
  </si>
  <si>
    <t>Agóra Veszprém Kulturális Központ - Őszidő Nyugdíjas Klub - rendezvényekre</t>
  </si>
  <si>
    <t>Agóra Veszprém Kulturális Központ - Csikász Nyugdíjas Klub - rendezvényekre</t>
  </si>
  <si>
    <t>Agóra Veszprém Kulturális Központ - Veszprémi Nyudíjasok Érdekvédelmi Egyesülete - rendezvényekre</t>
  </si>
  <si>
    <t>Veszprémi Vadvirág Körzeti Óvoda - készségfejlesztő eszköz beszerzésére</t>
  </si>
  <si>
    <t>Dózsa György Általános Iskola Alapítvány - működési költségekre</t>
  </si>
  <si>
    <t>Vadvirág Alapítvány - működési költségekre</t>
  </si>
  <si>
    <t>Dózsavárosi Baráti Kör - működési költségekre</t>
  </si>
  <si>
    <t>Jutaspusztáért Egyesület - működési költségekre</t>
  </si>
  <si>
    <t>Tangó és Mozgásművészeti Egyesület - működési költségekre</t>
  </si>
  <si>
    <t>Agóra Veszprém Kulturális Központ - Bakonyerdő Nyugdíjasklub Gyulafirátót - rendezvényre</t>
  </si>
  <si>
    <t>Agóra Veszprém Kulturális Központ - Rátót Mátyás Nyugdíjasklub Gyulafirátót - rendezvényre</t>
  </si>
  <si>
    <t>Agóra Veszprém Kulturális Központ - Öröm-forrás Nyugdíjasklub Kádárta - rendezvényre</t>
  </si>
  <si>
    <t>Agóra Veszprém Kulturális Központ - Gyulafirátóti Művelődési Ház - programokra, rendezvényre</t>
  </si>
  <si>
    <t>Gyulaffy László Alapítvány - alapítvány céljainak teljesüléséhez</t>
  </si>
  <si>
    <t>Gyulafirátóti Német Nemzetiségi Kulturális Egyesület - rendezvényre</t>
  </si>
  <si>
    <t>Ablak a Múltra Egyesület - rendezvényre</t>
  </si>
  <si>
    <t>Veszprémi Deák Ferenc Általános Iskola - sorompó beszerzése és telepítése</t>
  </si>
  <si>
    <t>Veszprémi Családsegítő és Gyermekjóléti Integrált Intézmény - menstruációs szegénységben élő nők támogatása</t>
  </si>
  <si>
    <t>Veszprémi Családsegítő és Gyermekjóléti Integrált Intézmény - Érted Ifjúsági Klub programjainak támogatása</t>
  </si>
  <si>
    <t>VKTT Egyesített Szociális Intézmény I. sz. Idősek Otthonában betegágy beszerzésének támogatása</t>
  </si>
  <si>
    <t>Éltes Mátyás Alapítvány - programok támogatása</t>
  </si>
  <si>
    <t>Dnipro Országos Ukrán Kulturális Egyesület - programok támogatása</t>
  </si>
  <si>
    <t>Alkohol-Drogrsegély Ambulancia Egyesület - Napsugár Klub működésének támogatása</t>
  </si>
  <si>
    <t>Veszprémi Polgárőr Egyesület - az egyesület működésének támogatása</t>
  </si>
  <si>
    <t>Veszprémi Ringató Körzeti Óvoda - udvari játékok</t>
  </si>
  <si>
    <t>Veszprémi Bölcsődei Egészségügyi Alapellátási Integrált Intézmény - Vackor Bölcsőde - udvari játékok</t>
  </si>
  <si>
    <t>Agóra Veszprém Kulturális Központ - "Gyere a parkba" rendezvény (Rulett együttes)</t>
  </si>
  <si>
    <t>Virágok, évelő növények vásárlása</t>
  </si>
  <si>
    <t>Virágföld</t>
  </si>
  <si>
    <t>Támasz Idősek Otthona Nonprofit Kft. - rendezvény támogatása</t>
  </si>
  <si>
    <t>Báthorys Gyermekekért Alapítvány - fejlesztőjátékokra, jutalomkönyvekre</t>
  </si>
  <si>
    <t>Báthorys Gyermekekért Alapítvány - Városi énekverseny 15 éves jubileumi rendezvényére</t>
  </si>
  <si>
    <t>Éltes Mátyás Alapítvány - kirándulásra</t>
  </si>
  <si>
    <t>Kozmutza Flóra Értelmileg Sérült Gyermekekért Alapítvány - kirándulásra</t>
  </si>
  <si>
    <t>Zonta Club Veszprém - rendezvényekre</t>
  </si>
  <si>
    <t>Veszprém Városi Hátrányos Helyzetű Fiatalokért Egyesület - rendezvényekre</t>
  </si>
  <si>
    <t>Új Veszprémi Református Alapítvány - rendezvényekre</t>
  </si>
  <si>
    <t>Agóra Veszprém Kulturális Központ - Sédvölgy Nyugdíjasklub - rendezvényekre</t>
  </si>
  <si>
    <t>Agóra Veszprém Kulturális Központ - Ezerarcú Bónusz Szenior Klub - rendezvényekre</t>
  </si>
  <si>
    <t>Göllesz Viktor Fogyatékos Személyek Nappali Intézménye - rendezvényekre</t>
  </si>
  <si>
    <t>Kalandozás a Négylábúakért Egyesület - rendezvényekre</t>
  </si>
  <si>
    <t>Veszprémi Bóbita Körzeti Óvoda - Hársfa Tagóvoda - kerékpártároló kiépítése</t>
  </si>
  <si>
    <t>Agóra Veszprém Kulturális Központ - rendezvény szervezésre (Rulett együttes)</t>
  </si>
  <si>
    <t>Agóra Veszprém Kulturális Központ - Magyar Irodalomtörténeti Társaság támogatása</t>
  </si>
  <si>
    <t>Agóra Veszprém Kulturális Központ - Csikász Nyugdíjas Klub támogatása</t>
  </si>
  <si>
    <t>Agóra Veszprém Kulturális Központ - Őszidő Nyugdíjas Klub támogatása</t>
  </si>
  <si>
    <t>Agóra Veszprém Kulturális Központ - Dózsa Nyugdíjas Klub támogatása</t>
  </si>
  <si>
    <t>Kabóca Bábszínház - patrónus bérletekre</t>
  </si>
  <si>
    <t>Szent Imre Ifjúsági Alapítvány - programtámogatás</t>
  </si>
  <si>
    <t>Dózsa Iskoláért Alapítvány - programtámogatás</t>
  </si>
  <si>
    <t>Dózsa Iskoláért Alapítvány - működési támogatás</t>
  </si>
  <si>
    <t>Szilágyi Keresztény Iskoláért Alapítvány - működési támogatás</t>
  </si>
  <si>
    <t>Jeruzsálemhegyi Baráti Kör - működési támogatás</t>
  </si>
  <si>
    <t>Kalandozások a Négylábúakért Egyesület - programtámogatás</t>
  </si>
  <si>
    <t>Veszprémi Szemle Várostörténeti Közhasznú Alapítvány - működési támogatás</t>
  </si>
  <si>
    <t>Veszprémi Szemle Várostörténeti Közhasznú Alapítvány - programtámogatás</t>
  </si>
  <si>
    <t>Dózsavárosi Baráti Kör - programtámogatás</t>
  </si>
  <si>
    <t>Veszprémi Polgárőr Egyesület - működési támogatás</t>
  </si>
  <si>
    <t>Otthont az Állatoknak Alapítvány - működési támogatás</t>
  </si>
  <si>
    <t>Szilágyi Diáksport Egyesület - működési támogatás</t>
  </si>
  <si>
    <t>Katolikus Szeretetszolgálat Alapítvány (Bara-ház) részére - interaktív szülőképzés autizmussal diagnosztizált, vagy vizsgálat alatt álló (0-5 évig) gyermekek szüleinek</t>
  </si>
  <si>
    <t>Panna Csodavilága Közhasznú Alapítvány - fejlesztő foglalkozások, fejlesztő segédeszközök</t>
  </si>
  <si>
    <t>Veszprémi Bóbita Körzeti Óvoda - udvari eszközök beszerzésére</t>
  </si>
  <si>
    <t>Módosítás (május)</t>
  </si>
  <si>
    <t>Civil szervezeteknek nyújtott korlát (a 2025. évi keret 50%-a)</t>
  </si>
  <si>
    <t>Ficánka Alapítvány (Veszprémi Kastélykert Körzeti Óvoda Ficánka Tagóvoda - program költségekre - csapatépítő szakmai kirándulásra)</t>
  </si>
  <si>
    <t>"Ne Felejts" Közhasznú Alapítvány (Veszprémi Kastélykert Körzeti Óvoda - program költségekre - csapatépítő szakmai kirándulásra)</t>
  </si>
  <si>
    <t>Gyulafirátóti Polgárőr Egyesület - feladatai megoldásához</t>
  </si>
  <si>
    <t>Veszprém Vármegyei Pedagógiai Szakszolgálat Veszprémi Tagintézménye - (egész falat borító szekrénysor a tornaszobába, ablakfólia, sötétítőfüggöy, szúnyogháló, fejlesztőeszközök, labdák, kötél, zsámoly, pszichológiai tesztek)</t>
  </si>
  <si>
    <t>Agóra Veszprém Kulturális Központ - Cholnoky Nyugdíjas Klub támogatása - kirándulásra</t>
  </si>
  <si>
    <t>Egynyári virág beszerzése</t>
  </si>
  <si>
    <t>Dózsa György Általános Iskola - játszótér bővítése</t>
  </si>
  <si>
    <t>Nap Gyermekei Alapítvány - működésre</t>
  </si>
  <si>
    <t>Eötvös Károly Könyvtár - Dózsavárosi Fiókkönyvtára - áramhálózat bővítése</t>
  </si>
  <si>
    <t xml:space="preserve">Kossuth Lajos Általános Iskola - tornaterem felújítási munkálatokra </t>
  </si>
  <si>
    <t>Cholnoky Jenő Általános Iskola - Függöny, színes festék, Diáknapi rendezvény június 2.hetében: vattacukor, fagylalt szolgáltatások</t>
  </si>
  <si>
    <t>Virágok, virágföld vásárlása</t>
  </si>
  <si>
    <t>Veszprémi Bölcsődei Egészségügyi Alapellátási Integrált Intézmény - Aprófalvi Bölcsőde -árnyékoló, gyermeknapi rendezvény</t>
  </si>
  <si>
    <t>Módosítás (június)</t>
  </si>
  <si>
    <t>júnusi felosztás után fennmaradó keret összesen</t>
  </si>
  <si>
    <t>júniusi felosztás után fennmaradó keret összesen</t>
  </si>
  <si>
    <t>Veszprém Fiatal Sportolóiért Kh. Alapítvány - program szervezésre</t>
  </si>
  <si>
    <t>2025. I. félévi teljesítés</t>
  </si>
  <si>
    <t>2 db Pad beszerzése és kihelyezése a Pöltenberg Ernő utcai közpark keleti részében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</si>
</sst>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1"/>
      <name val="Palatino Linotype"/>
      <family val="1"/>
      <charset val="238"/>
    </font>
    <font>
      <b/>
      <sz val="12"/>
      <name val="Palatino Linotype"/>
      <family val="1"/>
      <charset val="238"/>
    </font>
    <font>
      <b/>
      <sz val="11"/>
      <name val="Palatino Linotype"/>
      <family val="1"/>
      <charset val="238"/>
    </font>
    <font>
      <i/>
      <sz val="11"/>
      <name val="Palatino Linotype"/>
      <family val="1"/>
      <charset val="238"/>
    </font>
    <font>
      <b/>
      <i/>
      <sz val="11"/>
      <name val="Palatino Linotype"/>
      <family val="1"/>
      <charset val="238"/>
    </font>
    <font>
      <b/>
      <u/>
      <sz val="11"/>
      <name val="Palatino Linotype"/>
      <family val="1"/>
      <charset val="238"/>
    </font>
    <font>
      <u/>
      <sz val="11"/>
      <name val="Palatino Linotype"/>
      <family val="1"/>
      <charset val="238"/>
    </font>
    <font>
      <b/>
      <i/>
      <sz val="11"/>
      <color rgb="FF0070C0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indexed="64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vertical="top"/>
    </xf>
    <xf numFmtId="0" fontId="6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5" xfId="0" applyFont="1" applyBorder="1"/>
    <xf numFmtId="3" fontId="5" fillId="0" borderId="6" xfId="0" applyNumberFormat="1" applyFont="1" applyBorder="1"/>
    <xf numFmtId="49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 vertical="top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0" fontId="1" fillId="0" borderId="10" xfId="0" applyFont="1" applyBorder="1"/>
    <xf numFmtId="0" fontId="7" fillId="0" borderId="0" xfId="0" applyFont="1"/>
    <xf numFmtId="49" fontId="1" fillId="0" borderId="12" xfId="0" applyNumberFormat="1" applyFont="1" applyBorder="1" applyAlignment="1">
      <alignment horizontal="right"/>
    </xf>
    <xf numFmtId="0" fontId="1" fillId="0" borderId="14" xfId="0" applyFont="1" applyBorder="1"/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textRotation="90"/>
    </xf>
    <xf numFmtId="0" fontId="1" fillId="0" borderId="20" xfId="0" applyFont="1" applyBorder="1"/>
    <xf numFmtId="0" fontId="1" fillId="0" borderId="5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top"/>
    </xf>
    <xf numFmtId="3" fontId="4" fillId="0" borderId="0" xfId="0" applyNumberFormat="1" applyFont="1"/>
    <xf numFmtId="3" fontId="1" fillId="0" borderId="2" xfId="0" applyNumberFormat="1" applyFont="1" applyBorder="1"/>
    <xf numFmtId="3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vertical="top"/>
    </xf>
    <xf numFmtId="3" fontId="1" fillId="0" borderId="14" xfId="0" applyNumberFormat="1" applyFont="1" applyBorder="1"/>
    <xf numFmtId="0" fontId="1" fillId="0" borderId="23" xfId="0" applyFont="1" applyBorder="1"/>
    <xf numFmtId="3" fontId="1" fillId="0" borderId="5" xfId="0" applyNumberFormat="1" applyFont="1" applyBorder="1"/>
    <xf numFmtId="3" fontId="1" fillId="0" borderId="5" xfId="0" applyNumberFormat="1" applyFont="1" applyBorder="1" applyAlignment="1">
      <alignment vertical="top"/>
    </xf>
    <xf numFmtId="0" fontId="3" fillId="0" borderId="28" xfId="0" applyFont="1" applyBorder="1" applyAlignment="1">
      <alignment horizontal="center" vertical="center" wrapText="1"/>
    </xf>
    <xf numFmtId="3" fontId="1" fillId="0" borderId="15" xfId="0" applyNumberFormat="1" applyFont="1" applyBorder="1"/>
    <xf numFmtId="3" fontId="1" fillId="0" borderId="15" xfId="0" applyNumberFormat="1" applyFont="1" applyBorder="1" applyAlignment="1">
      <alignment wrapText="1"/>
    </xf>
    <xf numFmtId="3" fontId="1" fillId="0" borderId="29" xfId="0" applyNumberFormat="1" applyFont="1" applyBorder="1"/>
    <xf numFmtId="3" fontId="1" fillId="0" borderId="30" xfId="0" applyNumberFormat="1" applyFont="1" applyBorder="1"/>
    <xf numFmtId="3" fontId="5" fillId="0" borderId="31" xfId="0" applyNumberFormat="1" applyFont="1" applyBorder="1"/>
    <xf numFmtId="0" fontId="1" fillId="0" borderId="11" xfId="0" applyFont="1" applyBorder="1"/>
    <xf numFmtId="0" fontId="1" fillId="0" borderId="27" xfId="0" applyFont="1" applyBorder="1"/>
    <xf numFmtId="0" fontId="5" fillId="0" borderId="19" xfId="0" applyFont="1" applyBorder="1" applyAlignment="1">
      <alignment horizontal="center" vertical="center" wrapText="1"/>
    </xf>
    <xf numFmtId="0" fontId="1" fillId="0" borderId="34" xfId="0" applyFont="1" applyBorder="1"/>
    <xf numFmtId="3" fontId="5" fillId="0" borderId="14" xfId="0" applyNumberFormat="1" applyFont="1" applyBorder="1"/>
    <xf numFmtId="3" fontId="5" fillId="0" borderId="29" xfId="0" applyNumberFormat="1" applyFont="1" applyBorder="1"/>
    <xf numFmtId="0" fontId="1" fillId="0" borderId="36" xfId="0" applyFont="1" applyBorder="1"/>
    <xf numFmtId="0" fontId="1" fillId="0" borderId="15" xfId="0" applyFont="1" applyBorder="1"/>
    <xf numFmtId="0" fontId="1" fillId="0" borderId="15" xfId="0" applyFont="1" applyBorder="1" applyAlignment="1">
      <alignment wrapText="1"/>
    </xf>
    <xf numFmtId="0" fontId="1" fillId="0" borderId="29" xfId="0" applyFont="1" applyBorder="1"/>
    <xf numFmtId="0" fontId="1" fillId="0" borderId="30" xfId="0" applyFont="1" applyBorder="1"/>
    <xf numFmtId="0" fontId="1" fillId="0" borderId="37" xfId="0" applyFont="1" applyBorder="1"/>
    <xf numFmtId="3" fontId="5" fillId="0" borderId="2" xfId="0" applyNumberFormat="1" applyFont="1" applyBorder="1"/>
    <xf numFmtId="3" fontId="5" fillId="0" borderId="15" xfId="0" applyNumberFormat="1" applyFont="1" applyBorder="1"/>
    <xf numFmtId="0" fontId="1" fillId="0" borderId="33" xfId="0" applyFont="1" applyBorder="1"/>
    <xf numFmtId="0" fontId="1" fillId="0" borderId="38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1" fillId="0" borderId="0" xfId="0" applyNumberFormat="1" applyFont="1"/>
    <xf numFmtId="3" fontId="4" fillId="0" borderId="2" xfId="0" applyNumberFormat="1" applyFont="1" applyBorder="1"/>
    <xf numFmtId="3" fontId="1" fillId="0" borderId="11" xfId="0" applyNumberFormat="1" applyFont="1" applyBorder="1"/>
    <xf numFmtId="0" fontId="4" fillId="0" borderId="38" xfId="0" applyFont="1" applyBorder="1"/>
    <xf numFmtId="0" fontId="4" fillId="0" borderId="14" xfId="0" applyFont="1" applyBorder="1" applyAlignment="1">
      <alignment vertical="top"/>
    </xf>
    <xf numFmtId="0" fontId="4" fillId="0" borderId="33" xfId="0" applyFont="1" applyBorder="1"/>
    <xf numFmtId="0" fontId="1" fillId="0" borderId="14" xfId="0" applyFont="1" applyBorder="1" applyAlignment="1">
      <alignment vertical="top"/>
    </xf>
    <xf numFmtId="0" fontId="4" fillId="0" borderId="11" xfId="0" applyFont="1" applyBorder="1"/>
    <xf numFmtId="0" fontId="4" fillId="0" borderId="2" xfId="0" applyFont="1" applyBorder="1" applyAlignment="1">
      <alignment vertical="top"/>
    </xf>
    <xf numFmtId="0" fontId="1" fillId="0" borderId="12" xfId="0" applyFont="1" applyBorder="1" applyAlignment="1">
      <alignment horizontal="right"/>
    </xf>
    <xf numFmtId="0" fontId="4" fillId="0" borderId="3" xfId="0" applyFont="1" applyBorder="1"/>
    <xf numFmtId="3" fontId="4" fillId="0" borderId="0" xfId="0" applyNumberFormat="1" applyFont="1" applyAlignment="1">
      <alignment wrapText="1"/>
    </xf>
    <xf numFmtId="0" fontId="4" fillId="0" borderId="15" xfId="0" applyFont="1" applyBorder="1"/>
    <xf numFmtId="0" fontId="1" fillId="0" borderId="46" xfId="0" applyFont="1" applyBorder="1"/>
    <xf numFmtId="0" fontId="1" fillId="0" borderId="32" xfId="0" applyFont="1" applyBorder="1"/>
    <xf numFmtId="3" fontId="1" fillId="0" borderId="32" xfId="0" applyNumberFormat="1" applyFont="1" applyBorder="1"/>
    <xf numFmtId="0" fontId="1" fillId="0" borderId="48" xfId="0" applyFont="1" applyBorder="1"/>
    <xf numFmtId="0" fontId="4" fillId="0" borderId="32" xfId="0" applyFont="1" applyBorder="1"/>
    <xf numFmtId="0" fontId="1" fillId="0" borderId="49" xfId="0" applyFont="1" applyBorder="1" applyAlignment="1">
      <alignment vertical="top"/>
    </xf>
    <xf numFmtId="0" fontId="3" fillId="0" borderId="18" xfId="0" applyFont="1" applyBorder="1" applyAlignment="1">
      <alignment horizontal="center" vertical="center" wrapText="1"/>
    </xf>
    <xf numFmtId="0" fontId="1" fillId="0" borderId="47" xfId="0" applyFont="1" applyBorder="1"/>
    <xf numFmtId="0" fontId="4" fillId="0" borderId="15" xfId="0" applyFont="1" applyBorder="1" applyAlignment="1">
      <alignment vertical="top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3" fontId="5" fillId="2" borderId="26" xfId="0" applyNumberFormat="1" applyFont="1" applyFill="1" applyBorder="1"/>
    <xf numFmtId="0" fontId="1" fillId="2" borderId="24" xfId="0" applyFont="1" applyFill="1" applyBorder="1"/>
    <xf numFmtId="3" fontId="5" fillId="2" borderId="23" xfId="0" applyNumberFormat="1" applyFont="1" applyFill="1" applyBorder="1"/>
    <xf numFmtId="3" fontId="5" fillId="0" borderId="23" xfId="0" applyNumberFormat="1" applyFont="1" applyBorder="1"/>
    <xf numFmtId="3" fontId="1" fillId="0" borderId="15" xfId="0" applyNumberFormat="1" applyFont="1" applyBorder="1" applyAlignment="1">
      <alignment vertical="top"/>
    </xf>
    <xf numFmtId="0" fontId="1" fillId="2" borderId="50" xfId="0" applyFont="1" applyFill="1" applyBorder="1"/>
    <xf numFmtId="0" fontId="4" fillId="0" borderId="29" xfId="0" applyFont="1" applyBorder="1" applyAlignment="1">
      <alignment vertical="top"/>
    </xf>
    <xf numFmtId="0" fontId="4" fillId="0" borderId="29" xfId="0" applyFont="1" applyBorder="1"/>
    <xf numFmtId="0" fontId="4" fillId="0" borderId="30" xfId="0" applyFont="1" applyBorder="1"/>
    <xf numFmtId="0" fontId="4" fillId="0" borderId="47" xfId="0" applyFont="1" applyBorder="1"/>
    <xf numFmtId="0" fontId="1" fillId="0" borderId="50" xfId="0" applyFont="1" applyBorder="1"/>
    <xf numFmtId="3" fontId="4" fillId="0" borderId="15" xfId="0" applyNumberFormat="1" applyFont="1" applyBorder="1"/>
    <xf numFmtId="3" fontId="4" fillId="0" borderId="29" xfId="0" applyNumberFormat="1" applyFont="1" applyBorder="1"/>
    <xf numFmtId="0" fontId="5" fillId="0" borderId="28" xfId="0" applyFont="1" applyBorder="1" applyAlignment="1">
      <alignment horizontal="center" vertical="center" wrapText="1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25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0" xfId="0" applyFont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50" xfId="0" applyFont="1" applyFill="1" applyBorder="1"/>
    <xf numFmtId="0" fontId="3" fillId="0" borderId="23" xfId="0" applyFont="1" applyBorder="1"/>
    <xf numFmtId="0" fontId="3" fillId="0" borderId="42" xfId="0" applyFont="1" applyBorder="1"/>
    <xf numFmtId="0" fontId="5" fillId="0" borderId="0" xfId="0" applyFont="1"/>
    <xf numFmtId="0" fontId="5" fillId="2" borderId="50" xfId="0" applyFont="1" applyFill="1" applyBorder="1"/>
    <xf numFmtId="0" fontId="5" fillId="0" borderId="23" xfId="0" applyFont="1" applyBorder="1"/>
    <xf numFmtId="0" fontId="5" fillId="0" borderId="42" xfId="0" applyFont="1" applyBorder="1"/>
    <xf numFmtId="0" fontId="5" fillId="2" borderId="0" xfId="0" applyFont="1" applyFill="1"/>
    <xf numFmtId="0" fontId="3" fillId="2" borderId="24" xfId="0" applyFont="1" applyFill="1" applyBorder="1"/>
    <xf numFmtId="0" fontId="3" fillId="0" borderId="27" xfId="0" applyFont="1" applyBorder="1"/>
    <xf numFmtId="0" fontId="1" fillId="2" borderId="0" xfId="0" applyFont="1" applyFill="1"/>
    <xf numFmtId="0" fontId="3" fillId="2" borderId="25" xfId="0" applyFont="1" applyFill="1" applyBorder="1"/>
    <xf numFmtId="0" fontId="1" fillId="2" borderId="51" xfId="0" applyFont="1" applyFill="1" applyBorder="1"/>
    <xf numFmtId="0" fontId="5" fillId="2" borderId="23" xfId="0" applyFont="1" applyFill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11" xfId="0" applyFont="1" applyBorder="1" applyAlignment="1">
      <alignment horizontal="left" wrapText="1"/>
    </xf>
    <xf numFmtId="3" fontId="8" fillId="0" borderId="32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shrinkToFit="1"/>
    </xf>
    <xf numFmtId="0" fontId="4" fillId="0" borderId="30" xfId="0" applyFont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4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1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2E15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32" zoomScaleNormal="100" zoomScaleSheetLayoutView="100" workbookViewId="0">
      <selection activeCell="O20" sqref="O20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12.7265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26</v>
      </c>
      <c r="B1" s="23"/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8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81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103" t="s">
        <v>183</v>
      </c>
      <c r="O10" s="33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7"/>
      <c r="N11" s="21"/>
      <c r="O11" s="21"/>
      <c r="P11" s="104"/>
    </row>
    <row r="12" spans="1:16" ht="32.25" customHeight="1" x14ac:dyDescent="0.4">
      <c r="A12" s="11"/>
      <c r="B12" s="151" t="s">
        <v>20</v>
      </c>
      <c r="C12" s="151"/>
      <c r="D12" s="151"/>
      <c r="E12" s="151"/>
      <c r="F12" s="151"/>
      <c r="G12" s="151"/>
      <c r="H12" s="151"/>
      <c r="I12" s="151"/>
      <c r="J12" s="151"/>
      <c r="K12" s="28">
        <v>150</v>
      </c>
      <c r="L12" s="34"/>
      <c r="M12" s="61"/>
      <c r="N12" s="77"/>
      <c r="O12" s="94">
        <f>SUM(K12:N12)</f>
        <v>150</v>
      </c>
      <c r="P12" s="105"/>
    </row>
    <row r="13" spans="1:16" ht="20.149999999999999" customHeight="1" x14ac:dyDescent="0.4">
      <c r="A13" s="11"/>
      <c r="B13" s="126" t="s">
        <v>30</v>
      </c>
      <c r="C13" s="127"/>
      <c r="D13" s="127"/>
      <c r="E13" s="127"/>
      <c r="F13" s="127"/>
      <c r="G13" s="127"/>
      <c r="H13" s="127"/>
      <c r="I13" s="127"/>
      <c r="J13" s="128"/>
      <c r="K13" s="28">
        <v>300</v>
      </c>
      <c r="L13" s="34"/>
      <c r="M13" s="61"/>
      <c r="N13" s="77"/>
      <c r="O13" s="94">
        <f t="shared" ref="O13:O14" si="0">SUM(K13:N13)</f>
        <v>300</v>
      </c>
      <c r="P13" s="105"/>
    </row>
    <row r="14" spans="1:16" ht="20.149999999999999" customHeight="1" x14ac:dyDescent="0.4">
      <c r="A14" s="11"/>
      <c r="B14" s="126" t="s">
        <v>31</v>
      </c>
      <c r="C14" s="127"/>
      <c r="D14" s="127"/>
      <c r="E14" s="127"/>
      <c r="F14" s="127"/>
      <c r="G14" s="127"/>
      <c r="H14" s="127"/>
      <c r="I14" s="127"/>
      <c r="J14" s="128"/>
      <c r="K14" s="28">
        <v>1200</v>
      </c>
      <c r="L14" s="34"/>
      <c r="M14" s="61"/>
      <c r="N14" s="77"/>
      <c r="O14" s="94">
        <f t="shared" si="0"/>
        <v>1200</v>
      </c>
      <c r="P14" s="105"/>
    </row>
    <row r="15" spans="1:16" ht="33.75" customHeight="1" x14ac:dyDescent="0.4">
      <c r="A15" s="12" t="s">
        <v>11</v>
      </c>
      <c r="B15" s="152" t="s">
        <v>2</v>
      </c>
      <c r="C15" s="153"/>
      <c r="D15" s="153"/>
      <c r="E15" s="153"/>
      <c r="F15" s="153"/>
      <c r="G15" s="153"/>
      <c r="H15" s="153"/>
      <c r="I15" s="153"/>
      <c r="J15" s="153"/>
      <c r="K15" s="27"/>
      <c r="L15" s="35"/>
      <c r="M15" s="61"/>
      <c r="N15" s="77"/>
      <c r="O15" s="34"/>
      <c r="P15" s="105"/>
    </row>
    <row r="16" spans="1:16" ht="18" customHeight="1" x14ac:dyDescent="0.4">
      <c r="A16" s="12"/>
      <c r="B16" s="129" t="s">
        <v>114</v>
      </c>
      <c r="C16" s="130"/>
      <c r="D16" s="130"/>
      <c r="E16" s="130"/>
      <c r="F16" s="130"/>
      <c r="G16" s="130"/>
      <c r="H16" s="130"/>
      <c r="I16" s="130"/>
      <c r="J16" s="130"/>
      <c r="K16" s="27"/>
      <c r="L16" s="35"/>
      <c r="M16" s="61">
        <v>100</v>
      </c>
      <c r="N16" s="77"/>
      <c r="O16" s="34">
        <f>SUM(K16:N16)</f>
        <v>100</v>
      </c>
      <c r="P16" s="105">
        <v>100</v>
      </c>
    </row>
    <row r="17" spans="1:16" ht="18" customHeight="1" x14ac:dyDescent="0.4">
      <c r="A17" s="12"/>
      <c r="B17" s="129" t="s">
        <v>115</v>
      </c>
      <c r="C17" s="130"/>
      <c r="D17" s="130"/>
      <c r="E17" s="130"/>
      <c r="F17" s="130"/>
      <c r="G17" s="130"/>
      <c r="H17" s="130"/>
      <c r="I17" s="130"/>
      <c r="J17" s="130"/>
      <c r="K17" s="27"/>
      <c r="L17" s="35"/>
      <c r="M17" s="61">
        <v>100</v>
      </c>
      <c r="N17" s="77"/>
      <c r="O17" s="34">
        <f>SUM(K17:N17)</f>
        <v>100</v>
      </c>
      <c r="P17" s="105">
        <v>100</v>
      </c>
    </row>
    <row r="18" spans="1:16" ht="18" customHeight="1" x14ac:dyDescent="0.4">
      <c r="A18" s="12"/>
      <c r="B18" s="129" t="s">
        <v>116</v>
      </c>
      <c r="C18" s="130"/>
      <c r="D18" s="130"/>
      <c r="E18" s="130"/>
      <c r="F18" s="130"/>
      <c r="G18" s="130"/>
      <c r="H18" s="130"/>
      <c r="I18" s="130"/>
      <c r="J18" s="130"/>
      <c r="K18" s="27"/>
      <c r="L18" s="35"/>
      <c r="M18" s="61">
        <v>100</v>
      </c>
      <c r="N18" s="77"/>
      <c r="O18" s="34">
        <f t="shared" ref="O18:O23" si="1">SUM(K18:N18)</f>
        <v>100</v>
      </c>
      <c r="P18" s="105">
        <v>100</v>
      </c>
    </row>
    <row r="19" spans="1:16" ht="18" customHeight="1" x14ac:dyDescent="0.4">
      <c r="A19" s="11"/>
      <c r="B19" s="129" t="s">
        <v>117</v>
      </c>
      <c r="C19" s="130"/>
      <c r="D19" s="130"/>
      <c r="E19" s="130"/>
      <c r="F19" s="130"/>
      <c r="G19" s="130"/>
      <c r="H19" s="130"/>
      <c r="I19" s="130"/>
      <c r="J19" s="130"/>
      <c r="K19" s="26"/>
      <c r="L19" s="34"/>
      <c r="M19" s="61">
        <v>400</v>
      </c>
      <c r="N19" s="77"/>
      <c r="O19" s="34">
        <f t="shared" si="1"/>
        <v>400</v>
      </c>
      <c r="P19" s="105">
        <v>400</v>
      </c>
    </row>
    <row r="20" spans="1:16" x14ac:dyDescent="0.4">
      <c r="A20" s="13" t="s">
        <v>13</v>
      </c>
      <c r="B20" s="145" t="s">
        <v>3</v>
      </c>
      <c r="C20" s="146"/>
      <c r="D20" s="146"/>
      <c r="E20" s="146"/>
      <c r="F20" s="146"/>
      <c r="G20" s="146"/>
      <c r="H20" s="146"/>
      <c r="I20" s="146"/>
      <c r="J20" s="146"/>
      <c r="K20" s="26"/>
      <c r="L20" s="34"/>
      <c r="M20" s="61"/>
      <c r="N20" s="77"/>
      <c r="O20" s="34"/>
      <c r="P20" s="105"/>
    </row>
    <row r="21" spans="1:16" x14ac:dyDescent="0.4">
      <c r="A21" s="13"/>
      <c r="B21" s="126" t="s">
        <v>32</v>
      </c>
      <c r="C21" s="127"/>
      <c r="D21" s="127"/>
      <c r="E21" s="127"/>
      <c r="F21" s="127"/>
      <c r="G21" s="127"/>
      <c r="H21" s="127"/>
      <c r="I21" s="127"/>
      <c r="J21" s="128"/>
      <c r="K21" s="26">
        <v>15</v>
      </c>
      <c r="L21" s="34"/>
      <c r="M21" s="61"/>
      <c r="N21" s="77"/>
      <c r="O21" s="34">
        <f t="shared" si="1"/>
        <v>15</v>
      </c>
      <c r="P21" s="105"/>
    </row>
    <row r="22" spans="1:16" x14ac:dyDescent="0.4">
      <c r="A22" s="13"/>
      <c r="B22" s="126" t="s">
        <v>33</v>
      </c>
      <c r="C22" s="127"/>
      <c r="D22" s="127"/>
      <c r="E22" s="127"/>
      <c r="F22" s="127"/>
      <c r="G22" s="127"/>
      <c r="H22" s="127"/>
      <c r="I22" s="127"/>
      <c r="J22" s="128"/>
      <c r="K22" s="26">
        <v>50</v>
      </c>
      <c r="L22" s="34"/>
      <c r="M22" s="61"/>
      <c r="N22" s="77"/>
      <c r="O22" s="34">
        <f t="shared" si="1"/>
        <v>50</v>
      </c>
      <c r="P22" s="105"/>
    </row>
    <row r="23" spans="1:16" x14ac:dyDescent="0.4">
      <c r="A23" s="13"/>
      <c r="B23" s="126" t="s">
        <v>34</v>
      </c>
      <c r="C23" s="127"/>
      <c r="D23" s="127"/>
      <c r="E23" s="127"/>
      <c r="F23" s="127"/>
      <c r="G23" s="127"/>
      <c r="H23" s="127"/>
      <c r="I23" s="127"/>
      <c r="J23" s="128"/>
      <c r="K23" s="26">
        <v>63</v>
      </c>
      <c r="L23" s="34"/>
      <c r="M23" s="61"/>
      <c r="N23" s="77"/>
      <c r="O23" s="34">
        <f t="shared" si="1"/>
        <v>63</v>
      </c>
      <c r="P23" s="105"/>
    </row>
    <row r="24" spans="1:16" x14ac:dyDescent="0.4">
      <c r="A24" s="13"/>
      <c r="B24" s="126" t="s">
        <v>35</v>
      </c>
      <c r="C24" s="127"/>
      <c r="D24" s="127"/>
      <c r="E24" s="127"/>
      <c r="F24" s="127"/>
      <c r="G24" s="127"/>
      <c r="H24" s="127"/>
      <c r="I24" s="127"/>
      <c r="J24" s="128"/>
      <c r="K24" s="26">
        <v>910</v>
      </c>
      <c r="L24" s="34"/>
      <c r="M24" s="61"/>
      <c r="N24" s="77"/>
      <c r="O24" s="34">
        <f>SUM(K24:N24)</f>
        <v>910</v>
      </c>
      <c r="P24" s="105">
        <v>902</v>
      </c>
    </row>
    <row r="25" spans="1:16" x14ac:dyDescent="0.4">
      <c r="A25" s="11"/>
      <c r="B25" s="137"/>
      <c r="C25" s="138"/>
      <c r="D25" s="138"/>
      <c r="E25" s="138"/>
      <c r="F25" s="138"/>
      <c r="G25" s="138"/>
      <c r="H25" s="138"/>
      <c r="I25" s="138"/>
      <c r="J25" s="138"/>
      <c r="K25" s="26"/>
      <c r="L25" s="34"/>
      <c r="M25" s="61"/>
      <c r="N25" s="77"/>
      <c r="O25" s="34"/>
      <c r="P25" s="105"/>
    </row>
    <row r="26" spans="1:16" x14ac:dyDescent="0.4">
      <c r="A26" s="13" t="s">
        <v>12</v>
      </c>
      <c r="B26" s="145" t="s">
        <v>4</v>
      </c>
      <c r="C26" s="146"/>
      <c r="D26" s="146"/>
      <c r="E26" s="146"/>
      <c r="F26" s="146"/>
      <c r="G26" s="146"/>
      <c r="H26" s="146"/>
      <c r="I26" s="146"/>
      <c r="J26" s="146"/>
      <c r="K26" s="26"/>
      <c r="L26" s="34"/>
      <c r="M26" s="61"/>
      <c r="N26" s="77"/>
      <c r="O26" s="34"/>
      <c r="P26" s="105"/>
    </row>
    <row r="27" spans="1:16" x14ac:dyDescent="0.4">
      <c r="A27" s="11"/>
      <c r="B27" s="133"/>
      <c r="C27" s="134"/>
      <c r="D27" s="134"/>
      <c r="E27" s="134"/>
      <c r="F27" s="134"/>
      <c r="G27" s="134"/>
      <c r="H27" s="134"/>
      <c r="I27" s="134"/>
      <c r="J27" s="134"/>
      <c r="K27" s="26"/>
      <c r="L27" s="34"/>
      <c r="M27" s="61"/>
      <c r="N27" s="77"/>
      <c r="O27" s="34"/>
      <c r="P27" s="105"/>
    </row>
    <row r="28" spans="1:16" x14ac:dyDescent="0.4">
      <c r="A28" s="17" t="s">
        <v>0</v>
      </c>
      <c r="B28" s="135" t="s">
        <v>5</v>
      </c>
      <c r="C28" s="136"/>
      <c r="D28" s="136"/>
      <c r="E28" s="136"/>
      <c r="F28" s="136"/>
      <c r="G28" s="136"/>
      <c r="H28" s="136"/>
      <c r="I28" s="136"/>
      <c r="J28" s="136"/>
      <c r="K28" s="29"/>
      <c r="L28" s="36"/>
      <c r="M28" s="61"/>
      <c r="N28" s="77"/>
      <c r="O28" s="34"/>
      <c r="P28" s="105"/>
    </row>
    <row r="29" spans="1:16" x14ac:dyDescent="0.4">
      <c r="A29" s="17"/>
      <c r="B29" s="126" t="s">
        <v>118</v>
      </c>
      <c r="C29" s="127"/>
      <c r="D29" s="127"/>
      <c r="E29" s="127"/>
      <c r="F29" s="127"/>
      <c r="G29" s="127"/>
      <c r="H29" s="127"/>
      <c r="I29" s="127"/>
      <c r="J29" s="128"/>
      <c r="K29" s="29"/>
      <c r="L29" s="36"/>
      <c r="M29" s="62">
        <v>250</v>
      </c>
      <c r="N29" s="97"/>
      <c r="O29" s="34">
        <f>SUM(K29:N29)</f>
        <v>250</v>
      </c>
      <c r="P29" s="105"/>
    </row>
    <row r="30" spans="1:16" x14ac:dyDescent="0.4">
      <c r="A30" s="17"/>
      <c r="B30" s="126" t="s">
        <v>119</v>
      </c>
      <c r="C30" s="127"/>
      <c r="D30" s="127"/>
      <c r="E30" s="127"/>
      <c r="F30" s="127"/>
      <c r="G30" s="127"/>
      <c r="H30" s="127"/>
      <c r="I30" s="127"/>
      <c r="J30" s="128"/>
      <c r="K30" s="29"/>
      <c r="L30" s="36"/>
      <c r="M30" s="62">
        <v>100</v>
      </c>
      <c r="N30" s="97"/>
      <c r="O30" s="34">
        <f t="shared" ref="O30:O34" si="2">SUM(K30:N30)</f>
        <v>100</v>
      </c>
      <c r="P30" s="105"/>
    </row>
    <row r="31" spans="1:16" ht="37.5" customHeight="1" x14ac:dyDescent="0.4">
      <c r="A31" s="17"/>
      <c r="B31" s="126" t="s">
        <v>171</v>
      </c>
      <c r="C31" s="127"/>
      <c r="D31" s="127"/>
      <c r="E31" s="127"/>
      <c r="F31" s="127"/>
      <c r="G31" s="127"/>
      <c r="H31" s="127"/>
      <c r="I31" s="127"/>
      <c r="J31" s="128"/>
      <c r="K31" s="29"/>
      <c r="L31" s="36"/>
      <c r="M31" s="62">
        <v>300</v>
      </c>
      <c r="N31" s="97"/>
      <c r="O31" s="34">
        <f t="shared" si="2"/>
        <v>300</v>
      </c>
      <c r="P31" s="105">
        <v>300</v>
      </c>
    </row>
    <row r="32" spans="1:16" ht="35.25" customHeight="1" x14ac:dyDescent="0.4">
      <c r="A32" s="17"/>
      <c r="B32" s="126" t="s">
        <v>170</v>
      </c>
      <c r="C32" s="127"/>
      <c r="D32" s="127"/>
      <c r="E32" s="127"/>
      <c r="F32" s="127"/>
      <c r="G32" s="127"/>
      <c r="H32" s="127"/>
      <c r="I32" s="127"/>
      <c r="J32" s="128"/>
      <c r="K32" s="29"/>
      <c r="L32" s="36"/>
      <c r="M32" s="62">
        <v>200</v>
      </c>
      <c r="N32" s="97"/>
      <c r="O32" s="34">
        <f t="shared" si="2"/>
        <v>200</v>
      </c>
      <c r="P32" s="105"/>
    </row>
    <row r="33" spans="1:16" x14ac:dyDescent="0.4">
      <c r="A33" s="17"/>
      <c r="B33" s="126" t="s">
        <v>120</v>
      </c>
      <c r="C33" s="127"/>
      <c r="D33" s="127"/>
      <c r="E33" s="127"/>
      <c r="F33" s="127"/>
      <c r="G33" s="127"/>
      <c r="H33" s="127"/>
      <c r="I33" s="127"/>
      <c r="J33" s="128"/>
      <c r="K33" s="29"/>
      <c r="L33" s="36"/>
      <c r="M33" s="62">
        <v>150</v>
      </c>
      <c r="N33" s="97"/>
      <c r="O33" s="34">
        <f t="shared" si="2"/>
        <v>150</v>
      </c>
      <c r="P33" s="105"/>
    </row>
    <row r="34" spans="1:16" ht="18.75" customHeight="1" thickBot="1" x14ac:dyDescent="0.45">
      <c r="A34" s="14"/>
      <c r="B34" s="137" t="s">
        <v>172</v>
      </c>
      <c r="C34" s="138"/>
      <c r="D34" s="138"/>
      <c r="E34" s="138"/>
      <c r="F34" s="138"/>
      <c r="G34" s="138"/>
      <c r="H34" s="138"/>
      <c r="I34" s="138"/>
      <c r="J34" s="138"/>
      <c r="K34" s="31"/>
      <c r="L34" s="37"/>
      <c r="M34" s="63">
        <v>200</v>
      </c>
      <c r="N34" s="97"/>
      <c r="O34" s="34">
        <f t="shared" si="2"/>
        <v>200</v>
      </c>
      <c r="P34" s="106"/>
    </row>
    <row r="35" spans="1:16" ht="25" customHeight="1" thickTop="1" x14ac:dyDescent="0.4">
      <c r="A35" s="15"/>
      <c r="B35" s="139" t="s">
        <v>7</v>
      </c>
      <c r="C35" s="139"/>
      <c r="D35" s="139"/>
      <c r="E35" s="139"/>
      <c r="F35" s="139"/>
      <c r="G35" s="139"/>
      <c r="H35" s="139"/>
      <c r="I35" s="139"/>
      <c r="J35" s="139"/>
      <c r="K35" s="9">
        <f>SUM(K11:K34)</f>
        <v>2688</v>
      </c>
      <c r="L35" s="38">
        <v>3000</v>
      </c>
      <c r="M35" s="9">
        <f>SUM(M11:M34)</f>
        <v>1900</v>
      </c>
      <c r="N35" s="9">
        <f>SUM(N11:N34)</f>
        <v>0</v>
      </c>
      <c r="O35" s="38">
        <f>SUM(O11:O34)</f>
        <v>4588</v>
      </c>
      <c r="P35" s="90">
        <f>SUM(P11:P34)</f>
        <v>1902</v>
      </c>
    </row>
    <row r="36" spans="1:16" ht="20.149999999999999" customHeight="1" x14ac:dyDescent="0.4">
      <c r="A36" s="42"/>
      <c r="B36" s="144" t="s">
        <v>36</v>
      </c>
      <c r="C36" s="144"/>
      <c r="D36" s="144"/>
      <c r="E36" s="144"/>
      <c r="F36" s="144"/>
      <c r="G36" s="144"/>
      <c r="H36" s="144"/>
      <c r="I36" s="144"/>
      <c r="J36" s="144"/>
      <c r="K36" s="43">
        <v>20</v>
      </c>
      <c r="L36" s="44"/>
      <c r="M36" s="18"/>
      <c r="N36" s="48"/>
      <c r="O36" s="48"/>
      <c r="P36" s="30"/>
    </row>
    <row r="37" spans="1:16" ht="20.149999999999999" customHeight="1" thickBot="1" x14ac:dyDescent="0.45">
      <c r="A37" s="45"/>
      <c r="B37" s="140" t="s">
        <v>184</v>
      </c>
      <c r="C37" s="140"/>
      <c r="D37" s="140"/>
      <c r="E37" s="140"/>
      <c r="F37" s="140"/>
      <c r="G37" s="140"/>
      <c r="H37" s="140"/>
      <c r="I37" s="140"/>
      <c r="J37" s="140"/>
      <c r="K37" s="141">
        <f>K36+K35+L35-O35</f>
        <v>1120</v>
      </c>
      <c r="L37" s="142"/>
      <c r="M37" s="39"/>
      <c r="N37" s="78"/>
      <c r="O37" s="78"/>
      <c r="P37" s="40"/>
    </row>
    <row r="38" spans="1:16" x14ac:dyDescent="0.4">
      <c r="B38" s="131" t="s">
        <v>169</v>
      </c>
      <c r="C38" s="131"/>
      <c r="D38" s="131"/>
      <c r="E38" s="131"/>
      <c r="F38" s="131"/>
      <c r="G38" s="131"/>
      <c r="H38" s="131"/>
      <c r="I38" s="131"/>
      <c r="J38" s="131"/>
      <c r="K38" s="2">
        <v>20</v>
      </c>
      <c r="L38" s="25">
        <v>1500</v>
      </c>
      <c r="O38" s="25">
        <f>O34+O33+O30+O29+O31+O32</f>
        <v>1200</v>
      </c>
      <c r="P38" s="108">
        <f>P31</f>
        <v>300</v>
      </c>
    </row>
    <row r="39" spans="1:16" x14ac:dyDescent="0.4">
      <c r="B39" s="132"/>
      <c r="C39" s="132"/>
      <c r="D39" s="132"/>
      <c r="E39" s="132"/>
      <c r="F39" s="132"/>
      <c r="G39" s="132"/>
      <c r="H39" s="132"/>
      <c r="I39" s="132"/>
      <c r="J39" s="132"/>
    </row>
  </sheetData>
  <mergeCells count="33">
    <mergeCell ref="K37:L37"/>
    <mergeCell ref="A3:O3"/>
    <mergeCell ref="B36:J36"/>
    <mergeCell ref="B19:J19"/>
    <mergeCell ref="B20:J20"/>
    <mergeCell ref="B25:J25"/>
    <mergeCell ref="B26:J26"/>
    <mergeCell ref="A4:K4"/>
    <mergeCell ref="B10:J10"/>
    <mergeCell ref="B21:J21"/>
    <mergeCell ref="B22:J22"/>
    <mergeCell ref="B23:J23"/>
    <mergeCell ref="B24:J24"/>
    <mergeCell ref="B11:J11"/>
    <mergeCell ref="B12:J12"/>
    <mergeCell ref="B15:J15"/>
    <mergeCell ref="B38:J38"/>
    <mergeCell ref="B39:J39"/>
    <mergeCell ref="B27:J27"/>
    <mergeCell ref="B28:J28"/>
    <mergeCell ref="B34:J34"/>
    <mergeCell ref="B35:J35"/>
    <mergeCell ref="B37:J37"/>
    <mergeCell ref="B29:J29"/>
    <mergeCell ref="B30:J30"/>
    <mergeCell ref="B33:J33"/>
    <mergeCell ref="B31:J31"/>
    <mergeCell ref="B32:J32"/>
    <mergeCell ref="B13:J13"/>
    <mergeCell ref="B14:J14"/>
    <mergeCell ref="B18:J18"/>
    <mergeCell ref="B17:J17"/>
    <mergeCell ref="B16:J1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1"/>
  <sheetViews>
    <sheetView view="pageBreakPreview" topLeftCell="A23" zoomScaleNormal="100" zoomScaleSheetLayoutView="100" workbookViewId="0">
      <selection activeCell="T25" sqref="T25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54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18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87"/>
    </row>
    <row r="12" spans="1:16" x14ac:dyDescent="0.4">
      <c r="A12" s="11"/>
      <c r="B12" s="151"/>
      <c r="C12" s="160"/>
      <c r="D12" s="160"/>
      <c r="E12" s="160"/>
      <c r="F12" s="160"/>
      <c r="G12" s="160"/>
      <c r="H12" s="160"/>
      <c r="I12" s="160"/>
      <c r="J12" s="160"/>
      <c r="K12" s="5"/>
      <c r="L12" s="46"/>
      <c r="M12" s="5"/>
      <c r="N12" s="46"/>
      <c r="O12" s="46">
        <f>SUM(K12:N12)</f>
        <v>0</v>
      </c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5"/>
      <c r="N13" s="46"/>
      <c r="O13" s="46"/>
      <c r="P13" s="88"/>
    </row>
    <row r="14" spans="1:16" ht="32.25" customHeight="1" x14ac:dyDescent="0.4">
      <c r="A14" s="11"/>
      <c r="B14" s="151" t="s">
        <v>102</v>
      </c>
      <c r="C14" s="160"/>
      <c r="D14" s="160"/>
      <c r="E14" s="160"/>
      <c r="F14" s="160"/>
      <c r="G14" s="160"/>
      <c r="H14" s="160"/>
      <c r="I14" s="160"/>
      <c r="J14" s="160"/>
      <c r="K14" s="5"/>
      <c r="L14" s="46"/>
      <c r="M14" s="61">
        <v>400</v>
      </c>
      <c r="N14" s="77"/>
      <c r="O14" s="46">
        <f>SUM(K14:N14)</f>
        <v>400</v>
      </c>
      <c r="P14" s="105">
        <v>400</v>
      </c>
    </row>
    <row r="15" spans="1:16" ht="20.149999999999999" customHeight="1" x14ac:dyDescent="0.4">
      <c r="A15" s="11"/>
      <c r="B15" s="156" t="s">
        <v>146</v>
      </c>
      <c r="C15" s="157"/>
      <c r="D15" s="157"/>
      <c r="E15" s="157"/>
      <c r="F15" s="157"/>
      <c r="G15" s="157"/>
      <c r="H15" s="157"/>
      <c r="I15" s="157"/>
      <c r="J15" s="137"/>
      <c r="K15" s="5"/>
      <c r="L15" s="46"/>
      <c r="M15" s="61">
        <v>400</v>
      </c>
      <c r="N15" s="77"/>
      <c r="O15" s="46">
        <f>SUM(K15:N15)</f>
        <v>400</v>
      </c>
      <c r="P15" s="105"/>
    </row>
    <row r="16" spans="1:16" x14ac:dyDescent="0.4">
      <c r="A16" s="13" t="s">
        <v>13</v>
      </c>
      <c r="B16" s="145" t="s">
        <v>3</v>
      </c>
      <c r="C16" s="146"/>
      <c r="D16" s="146"/>
      <c r="E16" s="146"/>
      <c r="F16" s="146"/>
      <c r="G16" s="146"/>
      <c r="H16" s="146"/>
      <c r="I16" s="146"/>
      <c r="J16" s="146"/>
      <c r="K16" s="5"/>
      <c r="L16" s="46"/>
      <c r="M16" s="5"/>
      <c r="N16" s="46"/>
      <c r="O16" s="46"/>
      <c r="P16" s="105"/>
    </row>
    <row r="17" spans="1:16" ht="18" customHeight="1" x14ac:dyDescent="0.4">
      <c r="A17" s="13"/>
      <c r="B17" s="151" t="s">
        <v>21</v>
      </c>
      <c r="C17" s="151"/>
      <c r="D17" s="151"/>
      <c r="E17" s="151"/>
      <c r="F17" s="151"/>
      <c r="G17" s="151"/>
      <c r="H17" s="151"/>
      <c r="I17" s="151"/>
      <c r="J17" s="151"/>
      <c r="K17" s="5">
        <v>456</v>
      </c>
      <c r="L17" s="46"/>
      <c r="M17" s="5"/>
      <c r="N17" s="46"/>
      <c r="O17" s="46">
        <f>SUM(K17:N17)</f>
        <v>456</v>
      </c>
      <c r="P17" s="105">
        <v>170</v>
      </c>
    </row>
    <row r="18" spans="1:16" ht="18" customHeight="1" x14ac:dyDescent="0.4">
      <c r="A18" s="13"/>
      <c r="B18" s="151" t="s">
        <v>55</v>
      </c>
      <c r="C18" s="151"/>
      <c r="D18" s="151"/>
      <c r="E18" s="151"/>
      <c r="F18" s="151"/>
      <c r="G18" s="151"/>
      <c r="H18" s="151"/>
      <c r="I18" s="151"/>
      <c r="J18" s="151"/>
      <c r="K18" s="5">
        <v>11</v>
      </c>
      <c r="L18" s="46"/>
      <c r="M18" s="5"/>
      <c r="N18" s="46"/>
      <c r="O18" s="46">
        <f t="shared" ref="O18:O19" si="0">SUM(K18:N18)</f>
        <v>11</v>
      </c>
      <c r="P18" s="105"/>
    </row>
    <row r="19" spans="1:16" ht="18" customHeight="1" x14ac:dyDescent="0.4">
      <c r="A19" s="13"/>
      <c r="B19" s="154" t="s">
        <v>175</v>
      </c>
      <c r="C19" s="155"/>
      <c r="D19" s="155"/>
      <c r="E19" s="155"/>
      <c r="F19" s="155"/>
      <c r="G19" s="155"/>
      <c r="H19" s="155"/>
      <c r="I19" s="155"/>
      <c r="J19" s="151"/>
      <c r="K19" s="5"/>
      <c r="L19" s="46"/>
      <c r="M19" s="5">
        <v>100</v>
      </c>
      <c r="N19" s="46"/>
      <c r="O19" s="46">
        <f t="shared" si="0"/>
        <v>100</v>
      </c>
      <c r="P19" s="105"/>
    </row>
    <row r="20" spans="1:16" x14ac:dyDescent="0.4">
      <c r="A20" s="13" t="s">
        <v>12</v>
      </c>
      <c r="B20" s="145" t="s">
        <v>4</v>
      </c>
      <c r="C20" s="146"/>
      <c r="D20" s="146"/>
      <c r="E20" s="146"/>
      <c r="F20" s="146"/>
      <c r="G20" s="146"/>
      <c r="H20" s="146"/>
      <c r="I20" s="146"/>
      <c r="J20" s="146"/>
      <c r="K20" s="5"/>
      <c r="L20" s="46"/>
      <c r="M20" s="5"/>
      <c r="N20" s="46"/>
      <c r="O20" s="46"/>
      <c r="P20" s="105"/>
    </row>
    <row r="21" spans="1:16" x14ac:dyDescent="0.4">
      <c r="A21" s="11"/>
      <c r="B21" s="151" t="s">
        <v>97</v>
      </c>
      <c r="C21" s="151"/>
      <c r="D21" s="151"/>
      <c r="E21" s="151"/>
      <c r="F21" s="151"/>
      <c r="G21" s="151"/>
      <c r="H21" s="151"/>
      <c r="I21" s="151"/>
      <c r="J21" s="151"/>
      <c r="K21" s="5"/>
      <c r="L21" s="46"/>
      <c r="M21" s="61">
        <v>300</v>
      </c>
      <c r="N21" s="77"/>
      <c r="O21" s="46">
        <f>SUM(K21:N21)</f>
        <v>300</v>
      </c>
      <c r="P21" s="105"/>
    </row>
    <row r="22" spans="1:16" x14ac:dyDescent="0.4">
      <c r="A22" s="17" t="s">
        <v>0</v>
      </c>
      <c r="B22" s="135" t="s">
        <v>5</v>
      </c>
      <c r="C22" s="136"/>
      <c r="D22" s="136"/>
      <c r="E22" s="136"/>
      <c r="F22" s="136"/>
      <c r="G22" s="136"/>
      <c r="H22" s="136"/>
      <c r="I22" s="136"/>
      <c r="J22" s="136"/>
      <c r="K22" s="18"/>
      <c r="L22" s="48"/>
      <c r="M22" s="5"/>
      <c r="N22" s="46"/>
      <c r="O22" s="46"/>
      <c r="P22" s="105"/>
    </row>
    <row r="23" spans="1:16" x14ac:dyDescent="0.4">
      <c r="A23" s="17"/>
      <c r="B23" s="151" t="s">
        <v>98</v>
      </c>
      <c r="C23" s="151"/>
      <c r="D23" s="151"/>
      <c r="E23" s="151"/>
      <c r="F23" s="151"/>
      <c r="G23" s="151"/>
      <c r="H23" s="151"/>
      <c r="I23" s="151"/>
      <c r="J23" s="151"/>
      <c r="K23" s="18"/>
      <c r="L23" s="48"/>
      <c r="M23" s="62">
        <v>500</v>
      </c>
      <c r="N23" s="97"/>
      <c r="O23" s="46">
        <f>SUM(K23:N23)</f>
        <v>500</v>
      </c>
      <c r="P23" s="105"/>
    </row>
    <row r="24" spans="1:16" x14ac:dyDescent="0.4">
      <c r="A24" s="17"/>
      <c r="B24" s="151" t="s">
        <v>99</v>
      </c>
      <c r="C24" s="151"/>
      <c r="D24" s="151"/>
      <c r="E24" s="151"/>
      <c r="F24" s="151"/>
      <c r="G24" s="151"/>
      <c r="H24" s="151"/>
      <c r="I24" s="151"/>
      <c r="J24" s="151"/>
      <c r="K24" s="18"/>
      <c r="L24" s="48"/>
      <c r="M24" s="62">
        <v>500</v>
      </c>
      <c r="N24" s="97"/>
      <c r="O24" s="46">
        <f t="shared" ref="O24:O26" si="1">SUM(K24:N24)</f>
        <v>500</v>
      </c>
      <c r="P24" s="88"/>
    </row>
    <row r="25" spans="1:16" ht="18" customHeight="1" x14ac:dyDescent="0.4">
      <c r="A25" s="17"/>
      <c r="B25" s="165" t="s">
        <v>100</v>
      </c>
      <c r="C25" s="166"/>
      <c r="D25" s="166"/>
      <c r="E25" s="166"/>
      <c r="F25" s="166"/>
      <c r="G25" s="166"/>
      <c r="H25" s="166"/>
      <c r="I25" s="166"/>
      <c r="J25" s="167"/>
      <c r="K25" s="71"/>
      <c r="L25" s="48"/>
      <c r="M25" s="62">
        <v>400</v>
      </c>
      <c r="N25" s="97"/>
      <c r="O25" s="46">
        <f t="shared" si="1"/>
        <v>400</v>
      </c>
      <c r="P25" s="88"/>
    </row>
    <row r="26" spans="1:16" ht="18" customHeight="1" thickBot="1" x14ac:dyDescent="0.45">
      <c r="A26" s="14"/>
      <c r="B26" s="162" t="s">
        <v>101</v>
      </c>
      <c r="C26" s="163"/>
      <c r="D26" s="163"/>
      <c r="E26" s="163"/>
      <c r="F26" s="163"/>
      <c r="G26" s="163"/>
      <c r="H26" s="163"/>
      <c r="I26" s="163"/>
      <c r="J26" s="164"/>
      <c r="K26" s="22"/>
      <c r="L26" s="49"/>
      <c r="M26" s="63">
        <v>100</v>
      </c>
      <c r="N26" s="97"/>
      <c r="O26" s="46">
        <f t="shared" si="1"/>
        <v>100</v>
      </c>
      <c r="P26" s="89"/>
    </row>
    <row r="27" spans="1:16" ht="25" customHeight="1" thickTop="1" x14ac:dyDescent="0.4">
      <c r="A27" s="15"/>
      <c r="B27" s="139" t="s">
        <v>7</v>
      </c>
      <c r="C27" s="139"/>
      <c r="D27" s="139"/>
      <c r="E27" s="139"/>
      <c r="F27" s="139"/>
      <c r="G27" s="139"/>
      <c r="H27" s="139"/>
      <c r="I27" s="139"/>
      <c r="J27" s="139"/>
      <c r="K27" s="9">
        <f>SUM(K11:K25)</f>
        <v>467</v>
      </c>
      <c r="L27" s="38">
        <f>3000+230</f>
        <v>3230</v>
      </c>
      <c r="M27" s="9">
        <f>SUM(M11:M26)</f>
        <v>2700</v>
      </c>
      <c r="N27" s="9">
        <f>SUM(N11:N26)</f>
        <v>0</v>
      </c>
      <c r="O27" s="38">
        <f>SUM(O11:O26)</f>
        <v>3167</v>
      </c>
      <c r="P27" s="90">
        <f>SUM(P11:P26)</f>
        <v>570</v>
      </c>
    </row>
    <row r="28" spans="1:16" ht="20.149999999999999" customHeight="1" x14ac:dyDescent="0.4">
      <c r="A28" s="42"/>
      <c r="B28" s="144" t="s">
        <v>36</v>
      </c>
      <c r="C28" s="144"/>
      <c r="D28" s="144"/>
      <c r="E28" s="144"/>
      <c r="F28" s="144"/>
      <c r="G28" s="144"/>
      <c r="H28" s="144"/>
      <c r="I28" s="144"/>
      <c r="J28" s="144"/>
      <c r="K28" s="43">
        <v>350</v>
      </c>
      <c r="L28" s="44"/>
      <c r="M28" s="5"/>
      <c r="N28" s="46"/>
      <c r="O28" s="46"/>
      <c r="P28" s="30"/>
    </row>
    <row r="29" spans="1:16" ht="20.149999999999999" customHeight="1" thickBot="1" x14ac:dyDescent="0.45">
      <c r="A29" s="50"/>
      <c r="B29" s="140" t="s">
        <v>185</v>
      </c>
      <c r="C29" s="140"/>
      <c r="D29" s="140"/>
      <c r="E29" s="140"/>
      <c r="F29" s="140"/>
      <c r="G29" s="140"/>
      <c r="H29" s="140"/>
      <c r="I29" s="140"/>
      <c r="J29" s="140"/>
      <c r="K29" s="141">
        <f>K28+K27+L27-O27</f>
        <v>880</v>
      </c>
      <c r="L29" s="142"/>
      <c r="M29" s="39"/>
      <c r="N29" s="79"/>
      <c r="O29" s="79"/>
      <c r="P29" s="60"/>
    </row>
    <row r="30" spans="1:16" x14ac:dyDescent="0.4">
      <c r="B30" s="131" t="s">
        <v>169</v>
      </c>
      <c r="C30" s="131"/>
      <c r="D30" s="131"/>
      <c r="E30" s="131"/>
      <c r="F30" s="131"/>
      <c r="G30" s="131"/>
      <c r="H30" s="131"/>
      <c r="I30" s="131"/>
      <c r="J30" s="131"/>
      <c r="K30" s="2">
        <f>0+230</f>
        <v>230</v>
      </c>
      <c r="L30" s="25">
        <v>1500</v>
      </c>
      <c r="O30" s="25">
        <f>O25+O24+O23+O26</f>
        <v>1500</v>
      </c>
      <c r="P30" s="122"/>
    </row>
    <row r="31" spans="1:16" x14ac:dyDescent="0.4">
      <c r="B31" s="132"/>
      <c r="C31" s="132"/>
      <c r="D31" s="132"/>
      <c r="E31" s="132"/>
      <c r="F31" s="132"/>
      <c r="G31" s="132"/>
      <c r="H31" s="132"/>
      <c r="I31" s="132"/>
      <c r="J31" s="132"/>
    </row>
  </sheetData>
  <mergeCells count="25">
    <mergeCell ref="K29:L29"/>
    <mergeCell ref="A3:O3"/>
    <mergeCell ref="B31:J31"/>
    <mergeCell ref="B14:J14"/>
    <mergeCell ref="B16:J16"/>
    <mergeCell ref="B17:J17"/>
    <mergeCell ref="B20:J20"/>
    <mergeCell ref="B21:J21"/>
    <mergeCell ref="B22:J22"/>
    <mergeCell ref="B25:J25"/>
    <mergeCell ref="B27:J27"/>
    <mergeCell ref="B28:J28"/>
    <mergeCell ref="B30:J30"/>
    <mergeCell ref="B18:J18"/>
    <mergeCell ref="B29:J29"/>
    <mergeCell ref="B13:J13"/>
    <mergeCell ref="B24:J24"/>
    <mergeCell ref="B26:J26"/>
    <mergeCell ref="A4:K4"/>
    <mergeCell ref="B10:J10"/>
    <mergeCell ref="B11:J11"/>
    <mergeCell ref="B12:J12"/>
    <mergeCell ref="B23:J23"/>
    <mergeCell ref="B19:J19"/>
    <mergeCell ref="B15:J1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0"/>
  <sheetViews>
    <sheetView view="pageBreakPreview" topLeftCell="A27" zoomScaleNormal="100" zoomScaleSheetLayoutView="100" workbookViewId="0">
      <selection activeCell="R25" sqref="R25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56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19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6.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87"/>
    </row>
    <row r="12" spans="1:16" ht="18" customHeight="1" x14ac:dyDescent="0.4">
      <c r="A12" s="11"/>
      <c r="B12" s="129" t="s">
        <v>25</v>
      </c>
      <c r="C12" s="129"/>
      <c r="D12" s="129"/>
      <c r="E12" s="129"/>
      <c r="F12" s="129"/>
      <c r="G12" s="129"/>
      <c r="H12" s="129"/>
      <c r="I12" s="129"/>
      <c r="J12" s="129"/>
      <c r="K12" s="24">
        <v>221</v>
      </c>
      <c r="L12" s="46"/>
      <c r="M12" s="5"/>
      <c r="N12" s="46"/>
      <c r="O12" s="46">
        <f>SUM(K12:N12)</f>
        <v>221</v>
      </c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5"/>
      <c r="N13" s="46"/>
      <c r="O13" s="46"/>
      <c r="P13" s="88"/>
    </row>
    <row r="14" spans="1:16" ht="18" customHeight="1" x14ac:dyDescent="0.4">
      <c r="A14" s="12"/>
      <c r="B14" s="137" t="s">
        <v>148</v>
      </c>
      <c r="C14" s="138"/>
      <c r="D14" s="138"/>
      <c r="E14" s="138"/>
      <c r="F14" s="138"/>
      <c r="G14" s="138"/>
      <c r="H14" s="138"/>
      <c r="I14" s="138"/>
      <c r="J14" s="138"/>
      <c r="K14" s="6"/>
      <c r="L14" s="47"/>
      <c r="M14" s="5">
        <v>100</v>
      </c>
      <c r="N14" s="46"/>
      <c r="O14" s="46">
        <f>SUM(K14:N14)</f>
        <v>100</v>
      </c>
      <c r="P14" s="105">
        <v>100</v>
      </c>
    </row>
    <row r="15" spans="1:16" ht="18" customHeight="1" x14ac:dyDescent="0.4">
      <c r="A15" s="12"/>
      <c r="B15" s="137" t="s">
        <v>149</v>
      </c>
      <c r="C15" s="138"/>
      <c r="D15" s="138"/>
      <c r="E15" s="138"/>
      <c r="F15" s="138"/>
      <c r="G15" s="138"/>
      <c r="H15" s="138"/>
      <c r="I15" s="138"/>
      <c r="J15" s="138"/>
      <c r="K15" s="6"/>
      <c r="L15" s="47"/>
      <c r="M15" s="5">
        <v>80</v>
      </c>
      <c r="N15" s="46"/>
      <c r="O15" s="46">
        <f t="shared" ref="O15:O18" si="0">SUM(K15:N15)</f>
        <v>80</v>
      </c>
      <c r="P15" s="105">
        <v>80</v>
      </c>
    </row>
    <row r="16" spans="1:16" ht="18" customHeight="1" x14ac:dyDescent="0.4">
      <c r="A16" s="12"/>
      <c r="B16" s="137" t="s">
        <v>150</v>
      </c>
      <c r="C16" s="138"/>
      <c r="D16" s="138"/>
      <c r="E16" s="138"/>
      <c r="F16" s="138"/>
      <c r="G16" s="138"/>
      <c r="H16" s="138"/>
      <c r="I16" s="138"/>
      <c r="J16" s="138"/>
      <c r="K16" s="6"/>
      <c r="L16" s="47"/>
      <c r="M16" s="5">
        <v>80</v>
      </c>
      <c r="N16" s="46"/>
      <c r="O16" s="46">
        <f t="shared" si="0"/>
        <v>80</v>
      </c>
      <c r="P16" s="105">
        <v>80</v>
      </c>
    </row>
    <row r="17" spans="1:16" ht="18" customHeight="1" x14ac:dyDescent="0.4">
      <c r="A17" s="12"/>
      <c r="B17" s="137" t="s">
        <v>151</v>
      </c>
      <c r="C17" s="138"/>
      <c r="D17" s="138"/>
      <c r="E17" s="138"/>
      <c r="F17" s="138"/>
      <c r="G17" s="138"/>
      <c r="H17" s="138"/>
      <c r="I17" s="138"/>
      <c r="J17" s="138"/>
      <c r="K17" s="6"/>
      <c r="L17" s="47"/>
      <c r="M17" s="5">
        <v>80</v>
      </c>
      <c r="N17" s="46"/>
      <c r="O17" s="46">
        <f t="shared" si="0"/>
        <v>80</v>
      </c>
      <c r="P17" s="105">
        <v>80</v>
      </c>
    </row>
    <row r="18" spans="1:16" ht="17.25" customHeight="1" x14ac:dyDescent="0.4">
      <c r="A18" s="11"/>
      <c r="B18" s="137" t="s">
        <v>152</v>
      </c>
      <c r="C18" s="138"/>
      <c r="D18" s="138"/>
      <c r="E18" s="138"/>
      <c r="F18" s="138"/>
      <c r="G18" s="138"/>
      <c r="H18" s="138"/>
      <c r="I18" s="138"/>
      <c r="J18" s="138"/>
      <c r="K18" s="5"/>
      <c r="L18" s="46"/>
      <c r="M18" s="5">
        <v>100</v>
      </c>
      <c r="N18" s="46"/>
      <c r="O18" s="46">
        <f t="shared" si="0"/>
        <v>100</v>
      </c>
      <c r="P18" s="105">
        <v>100</v>
      </c>
    </row>
    <row r="19" spans="1:16" x14ac:dyDescent="0.4">
      <c r="A19" s="13" t="s">
        <v>13</v>
      </c>
      <c r="B19" s="145" t="s">
        <v>3</v>
      </c>
      <c r="C19" s="146"/>
      <c r="D19" s="146"/>
      <c r="E19" s="146"/>
      <c r="F19" s="146"/>
      <c r="G19" s="146"/>
      <c r="H19" s="146"/>
      <c r="I19" s="146"/>
      <c r="J19" s="146"/>
      <c r="K19" s="5"/>
      <c r="L19" s="46"/>
      <c r="M19" s="5"/>
      <c r="N19" s="46"/>
      <c r="O19" s="46"/>
      <c r="P19" s="88"/>
    </row>
    <row r="20" spans="1:16" ht="18" customHeight="1" x14ac:dyDescent="0.4">
      <c r="A20" s="13"/>
      <c r="B20" s="151"/>
      <c r="C20" s="151"/>
      <c r="D20" s="151"/>
      <c r="E20" s="151"/>
      <c r="F20" s="151"/>
      <c r="G20" s="151"/>
      <c r="H20" s="151"/>
      <c r="I20" s="151"/>
      <c r="J20" s="151"/>
      <c r="K20" s="5"/>
      <c r="L20" s="46"/>
      <c r="M20" s="5"/>
      <c r="N20" s="46"/>
      <c r="O20" s="46">
        <f>SUM(K20:N20)</f>
        <v>0</v>
      </c>
      <c r="P20" s="88"/>
    </row>
    <row r="21" spans="1:16" x14ac:dyDescent="0.4">
      <c r="A21" s="13" t="s">
        <v>12</v>
      </c>
      <c r="B21" s="145" t="s">
        <v>4</v>
      </c>
      <c r="C21" s="146"/>
      <c r="D21" s="146"/>
      <c r="E21" s="146"/>
      <c r="F21" s="146"/>
      <c r="G21" s="146"/>
      <c r="H21" s="146"/>
      <c r="I21" s="146"/>
      <c r="J21" s="146"/>
      <c r="K21" s="5"/>
      <c r="L21" s="46"/>
      <c r="M21" s="5"/>
      <c r="N21" s="46"/>
      <c r="O21" s="46"/>
      <c r="P21" s="88"/>
    </row>
    <row r="22" spans="1:16" x14ac:dyDescent="0.4">
      <c r="A22" s="11"/>
      <c r="B22" s="133"/>
      <c r="C22" s="134"/>
      <c r="D22" s="134"/>
      <c r="E22" s="134"/>
      <c r="F22" s="134"/>
      <c r="G22" s="134"/>
      <c r="H22" s="134"/>
      <c r="I22" s="134"/>
      <c r="J22" s="134"/>
      <c r="K22" s="5"/>
      <c r="L22" s="46"/>
      <c r="M22" s="5"/>
      <c r="N22" s="46"/>
      <c r="O22" s="46">
        <f>SUM(K22:N22)</f>
        <v>0</v>
      </c>
      <c r="P22" s="88"/>
    </row>
    <row r="23" spans="1:16" x14ac:dyDescent="0.4">
      <c r="A23" s="17" t="s">
        <v>0</v>
      </c>
      <c r="B23" s="135" t="s">
        <v>5</v>
      </c>
      <c r="C23" s="136"/>
      <c r="D23" s="136"/>
      <c r="E23" s="136"/>
      <c r="F23" s="136"/>
      <c r="G23" s="136"/>
      <c r="H23" s="136"/>
      <c r="I23" s="136"/>
      <c r="J23" s="136"/>
      <c r="K23" s="18"/>
      <c r="L23" s="48"/>
      <c r="M23" s="5"/>
      <c r="N23" s="46"/>
      <c r="O23" s="46"/>
      <c r="P23" s="88"/>
    </row>
    <row r="24" spans="1:16" x14ac:dyDescent="0.4">
      <c r="A24" s="17"/>
      <c r="B24" s="137" t="s">
        <v>153</v>
      </c>
      <c r="C24" s="138"/>
      <c r="D24" s="138"/>
      <c r="E24" s="138"/>
      <c r="F24" s="138"/>
      <c r="G24" s="138"/>
      <c r="H24" s="138"/>
      <c r="I24" s="138"/>
      <c r="J24" s="138"/>
      <c r="K24" s="18"/>
      <c r="L24" s="48"/>
      <c r="M24" s="5">
        <v>300</v>
      </c>
      <c r="N24" s="46"/>
      <c r="O24" s="46">
        <f>SUM(K24:N24)</f>
        <v>300</v>
      </c>
      <c r="P24" s="88"/>
    </row>
    <row r="25" spans="1:16" x14ac:dyDescent="0.4">
      <c r="A25" s="17"/>
      <c r="B25" s="137" t="s">
        <v>154</v>
      </c>
      <c r="C25" s="138"/>
      <c r="D25" s="138"/>
      <c r="E25" s="138"/>
      <c r="F25" s="138"/>
      <c r="G25" s="138"/>
      <c r="H25" s="138"/>
      <c r="I25" s="138"/>
      <c r="J25" s="138"/>
      <c r="K25" s="18"/>
      <c r="L25" s="48"/>
      <c r="M25" s="5">
        <v>75</v>
      </c>
      <c r="N25" s="46"/>
      <c r="O25" s="46">
        <f t="shared" ref="O25:O35" si="1">SUM(K25:N25)</f>
        <v>75</v>
      </c>
      <c r="P25" s="88"/>
    </row>
    <row r="26" spans="1:16" x14ac:dyDescent="0.4">
      <c r="A26" s="17"/>
      <c r="B26" s="137" t="s">
        <v>155</v>
      </c>
      <c r="C26" s="138"/>
      <c r="D26" s="138"/>
      <c r="E26" s="138"/>
      <c r="F26" s="138"/>
      <c r="G26" s="138"/>
      <c r="H26" s="138"/>
      <c r="I26" s="138"/>
      <c r="J26" s="138"/>
      <c r="K26" s="18"/>
      <c r="L26" s="48"/>
      <c r="M26" s="5">
        <v>75</v>
      </c>
      <c r="N26" s="46"/>
      <c r="O26" s="46">
        <f t="shared" si="1"/>
        <v>75</v>
      </c>
      <c r="P26" s="88"/>
    </row>
    <row r="27" spans="1:16" x14ac:dyDescent="0.4">
      <c r="A27" s="17"/>
      <c r="B27" s="137" t="s">
        <v>156</v>
      </c>
      <c r="C27" s="138"/>
      <c r="D27" s="138"/>
      <c r="E27" s="138"/>
      <c r="F27" s="138"/>
      <c r="G27" s="138"/>
      <c r="H27" s="138"/>
      <c r="I27" s="138"/>
      <c r="J27" s="138"/>
      <c r="K27" s="18"/>
      <c r="L27" s="48"/>
      <c r="M27" s="5">
        <v>100</v>
      </c>
      <c r="N27" s="46"/>
      <c r="O27" s="46">
        <f t="shared" si="1"/>
        <v>100</v>
      </c>
      <c r="P27" s="105">
        <v>100</v>
      </c>
    </row>
    <row r="28" spans="1:16" x14ac:dyDescent="0.4">
      <c r="A28" s="17"/>
      <c r="B28" s="137" t="s">
        <v>157</v>
      </c>
      <c r="C28" s="138"/>
      <c r="D28" s="138"/>
      <c r="E28" s="138"/>
      <c r="F28" s="138"/>
      <c r="G28" s="138"/>
      <c r="H28" s="138"/>
      <c r="I28" s="138"/>
      <c r="J28" s="138"/>
      <c r="K28" s="18"/>
      <c r="L28" s="48"/>
      <c r="M28" s="5">
        <v>100</v>
      </c>
      <c r="N28" s="46"/>
      <c r="O28" s="46">
        <f t="shared" si="1"/>
        <v>100</v>
      </c>
      <c r="P28" s="105"/>
    </row>
    <row r="29" spans="1:16" x14ac:dyDescent="0.4">
      <c r="A29" s="17"/>
      <c r="B29" s="137" t="s">
        <v>158</v>
      </c>
      <c r="C29" s="138"/>
      <c r="D29" s="138"/>
      <c r="E29" s="138"/>
      <c r="F29" s="138"/>
      <c r="G29" s="138"/>
      <c r="H29" s="138"/>
      <c r="I29" s="138"/>
      <c r="J29" s="138"/>
      <c r="K29" s="18"/>
      <c r="L29" s="48"/>
      <c r="M29" s="5">
        <v>100</v>
      </c>
      <c r="N29" s="46"/>
      <c r="O29" s="46">
        <f t="shared" si="1"/>
        <v>100</v>
      </c>
      <c r="P29" s="105"/>
    </row>
    <row r="30" spans="1:16" x14ac:dyDescent="0.4">
      <c r="A30" s="17"/>
      <c r="B30" s="137" t="s">
        <v>160</v>
      </c>
      <c r="C30" s="138"/>
      <c r="D30" s="138"/>
      <c r="E30" s="138"/>
      <c r="F30" s="138"/>
      <c r="G30" s="138"/>
      <c r="H30" s="138"/>
      <c r="I30" s="138"/>
      <c r="J30" s="138"/>
      <c r="K30" s="18"/>
      <c r="L30" s="48"/>
      <c r="M30" s="5">
        <v>75</v>
      </c>
      <c r="N30" s="46"/>
      <c r="O30" s="46">
        <f t="shared" si="1"/>
        <v>75</v>
      </c>
      <c r="P30" s="105">
        <v>75</v>
      </c>
    </row>
    <row r="31" spans="1:16" x14ac:dyDescent="0.4">
      <c r="A31" s="17"/>
      <c r="B31" s="137" t="s">
        <v>159</v>
      </c>
      <c r="C31" s="138"/>
      <c r="D31" s="138"/>
      <c r="E31" s="138"/>
      <c r="F31" s="138"/>
      <c r="G31" s="138"/>
      <c r="H31" s="138"/>
      <c r="I31" s="138"/>
      <c r="J31" s="138"/>
      <c r="K31" s="18"/>
      <c r="L31" s="48"/>
      <c r="M31" s="5">
        <v>75</v>
      </c>
      <c r="N31" s="46"/>
      <c r="O31" s="46">
        <f t="shared" si="1"/>
        <v>75</v>
      </c>
      <c r="P31" s="105">
        <v>75</v>
      </c>
    </row>
    <row r="32" spans="1:16" x14ac:dyDescent="0.4">
      <c r="A32" s="17"/>
      <c r="B32" s="137" t="s">
        <v>161</v>
      </c>
      <c r="C32" s="138"/>
      <c r="D32" s="138"/>
      <c r="E32" s="138"/>
      <c r="F32" s="138"/>
      <c r="G32" s="138"/>
      <c r="H32" s="138"/>
      <c r="I32" s="138"/>
      <c r="J32" s="138"/>
      <c r="K32" s="18"/>
      <c r="L32" s="48"/>
      <c r="M32" s="5">
        <v>100</v>
      </c>
      <c r="N32" s="46"/>
      <c r="O32" s="46">
        <f t="shared" si="1"/>
        <v>100</v>
      </c>
      <c r="P32" s="88"/>
    </row>
    <row r="33" spans="1:16" x14ac:dyDescent="0.4">
      <c r="A33" s="17"/>
      <c r="B33" s="137" t="s">
        <v>162</v>
      </c>
      <c r="C33" s="138"/>
      <c r="D33" s="138"/>
      <c r="E33" s="138"/>
      <c r="F33" s="138"/>
      <c r="G33" s="138"/>
      <c r="H33" s="138"/>
      <c r="I33" s="138"/>
      <c r="J33" s="138"/>
      <c r="K33" s="18"/>
      <c r="L33" s="48"/>
      <c r="M33" s="5">
        <v>100</v>
      </c>
      <c r="N33" s="46"/>
      <c r="O33" s="46">
        <f t="shared" si="1"/>
        <v>100</v>
      </c>
      <c r="P33" s="88"/>
    </row>
    <row r="34" spans="1:16" x14ac:dyDescent="0.4">
      <c r="A34" s="17"/>
      <c r="B34" s="137" t="s">
        <v>163</v>
      </c>
      <c r="C34" s="138"/>
      <c r="D34" s="138"/>
      <c r="E34" s="138"/>
      <c r="F34" s="138"/>
      <c r="G34" s="138"/>
      <c r="H34" s="138"/>
      <c r="I34" s="138"/>
      <c r="J34" s="138"/>
      <c r="K34" s="18"/>
      <c r="L34" s="48"/>
      <c r="M34" s="5">
        <v>100</v>
      </c>
      <c r="N34" s="46"/>
      <c r="O34" s="46">
        <f t="shared" si="1"/>
        <v>100</v>
      </c>
      <c r="P34" s="88"/>
    </row>
    <row r="35" spans="1:16" ht="16" thickBot="1" x14ac:dyDescent="0.45">
      <c r="A35" s="17"/>
      <c r="B35" s="137" t="s">
        <v>164</v>
      </c>
      <c r="C35" s="138"/>
      <c r="D35" s="138"/>
      <c r="E35" s="138"/>
      <c r="F35" s="138"/>
      <c r="G35" s="138"/>
      <c r="H35" s="138"/>
      <c r="I35" s="138"/>
      <c r="J35" s="138"/>
      <c r="K35" s="18"/>
      <c r="L35" s="48"/>
      <c r="M35" s="5">
        <v>100</v>
      </c>
      <c r="N35" s="46"/>
      <c r="O35" s="46">
        <f t="shared" si="1"/>
        <v>100</v>
      </c>
      <c r="P35" s="89"/>
    </row>
    <row r="36" spans="1:16" ht="25" customHeight="1" thickTop="1" x14ac:dyDescent="0.4">
      <c r="A36" s="15"/>
      <c r="B36" s="139" t="s">
        <v>7</v>
      </c>
      <c r="C36" s="139"/>
      <c r="D36" s="139"/>
      <c r="E36" s="139"/>
      <c r="F36" s="139"/>
      <c r="G36" s="139"/>
      <c r="H36" s="139"/>
      <c r="I36" s="139"/>
      <c r="J36" s="139"/>
      <c r="K36" s="9">
        <f>SUM(K11:K35)</f>
        <v>221</v>
      </c>
      <c r="L36" s="38">
        <v>3000</v>
      </c>
      <c r="M36" s="9">
        <f>SUM(M11:M35)</f>
        <v>1740</v>
      </c>
      <c r="N36" s="9">
        <f>SUM(N11:N35)</f>
        <v>0</v>
      </c>
      <c r="O36" s="38">
        <f>SUM(O11:O35)</f>
        <v>1961</v>
      </c>
      <c r="P36" s="90">
        <f>SUM(P11:P35)</f>
        <v>690</v>
      </c>
    </row>
    <row r="37" spans="1:16" ht="20.149999999999999" customHeight="1" x14ac:dyDescent="0.4">
      <c r="A37" s="57"/>
      <c r="B37" s="168" t="s">
        <v>36</v>
      </c>
      <c r="C37" s="168"/>
      <c r="D37" s="168"/>
      <c r="E37" s="168"/>
      <c r="F37" s="168"/>
      <c r="G37" s="168"/>
      <c r="H37" s="168"/>
      <c r="I37" s="168"/>
      <c r="J37" s="168"/>
      <c r="K37" s="51">
        <v>57</v>
      </c>
      <c r="L37" s="52"/>
      <c r="M37" s="5"/>
      <c r="N37" s="46"/>
      <c r="O37" s="46"/>
      <c r="P37" s="30"/>
    </row>
    <row r="38" spans="1:16" ht="20.149999999999999" customHeight="1" thickBot="1" x14ac:dyDescent="0.45">
      <c r="A38" s="58"/>
      <c r="B38" s="169" t="s">
        <v>185</v>
      </c>
      <c r="C38" s="169"/>
      <c r="D38" s="169"/>
      <c r="E38" s="169"/>
      <c r="F38" s="169"/>
      <c r="G38" s="169"/>
      <c r="H38" s="169"/>
      <c r="I38" s="169"/>
      <c r="J38" s="169"/>
      <c r="K38" s="141">
        <f>K37+K36+L36-O36</f>
        <v>1317</v>
      </c>
      <c r="L38" s="142"/>
      <c r="M38" s="59"/>
      <c r="N38" s="81"/>
      <c r="O38" s="81"/>
      <c r="P38" s="60"/>
    </row>
    <row r="39" spans="1:16" x14ac:dyDescent="0.4">
      <c r="B39" s="131" t="s">
        <v>169</v>
      </c>
      <c r="C39" s="131"/>
      <c r="D39" s="131"/>
      <c r="E39" s="131"/>
      <c r="F39" s="131"/>
      <c r="G39" s="131"/>
      <c r="H39" s="131"/>
      <c r="I39" s="131"/>
      <c r="J39" s="131"/>
      <c r="K39" s="2"/>
      <c r="L39" s="25">
        <v>1500</v>
      </c>
      <c r="O39" s="76">
        <f>O34+O35+O33+O32+O31+O30+O29+O28+O27+O26+O25+O24</f>
        <v>1300</v>
      </c>
      <c r="P39" s="108">
        <f>P31+P30+P27</f>
        <v>250</v>
      </c>
    </row>
    <row r="40" spans="1:16" x14ac:dyDescent="0.4">
      <c r="B40" s="132"/>
      <c r="C40" s="132"/>
      <c r="D40" s="132"/>
      <c r="E40" s="132"/>
      <c r="F40" s="132"/>
      <c r="G40" s="132"/>
      <c r="H40" s="132"/>
      <c r="I40" s="132"/>
      <c r="J40" s="132"/>
    </row>
  </sheetData>
  <mergeCells count="34">
    <mergeCell ref="B35:J35"/>
    <mergeCell ref="B40:J40"/>
    <mergeCell ref="B18:J18"/>
    <mergeCell ref="B19:J19"/>
    <mergeCell ref="B20:J20"/>
    <mergeCell ref="B21:J21"/>
    <mergeCell ref="B22:J22"/>
    <mergeCell ref="B23:J23"/>
    <mergeCell ref="B36:J36"/>
    <mergeCell ref="B37:J37"/>
    <mergeCell ref="B39:J39"/>
    <mergeCell ref="B38:J38"/>
    <mergeCell ref="B24:J24"/>
    <mergeCell ref="B10:J10"/>
    <mergeCell ref="B11:J11"/>
    <mergeCell ref="B12:J12"/>
    <mergeCell ref="B33:J33"/>
    <mergeCell ref="B34:J34"/>
    <mergeCell ref="K38:L38"/>
    <mergeCell ref="A3:O3"/>
    <mergeCell ref="B13:J13"/>
    <mergeCell ref="A4:K4"/>
    <mergeCell ref="B14:J14"/>
    <mergeCell ref="B15:J15"/>
    <mergeCell ref="B16:J16"/>
    <mergeCell ref="B17:J17"/>
    <mergeCell ref="B28:J28"/>
    <mergeCell ref="B29:J29"/>
    <mergeCell ref="B30:J30"/>
    <mergeCell ref="B31:J31"/>
    <mergeCell ref="B32:J32"/>
    <mergeCell ref="B25:J25"/>
    <mergeCell ref="B26:J26"/>
    <mergeCell ref="B27:J2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0"/>
  <sheetViews>
    <sheetView tabSelected="1" view="pageBreakPreview" topLeftCell="A29" zoomScaleNormal="100" zoomScaleSheetLayoutView="100" workbookViewId="0">
      <selection activeCell="V23" sqref="V23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58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57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110"/>
    </row>
    <row r="12" spans="1:16" x14ac:dyDescent="0.4">
      <c r="A12" s="11"/>
      <c r="B12" s="151"/>
      <c r="C12" s="160"/>
      <c r="D12" s="160"/>
      <c r="E12" s="160"/>
      <c r="F12" s="160"/>
      <c r="G12" s="160"/>
      <c r="H12" s="160"/>
      <c r="I12" s="160"/>
      <c r="J12" s="160"/>
      <c r="K12" s="5"/>
      <c r="L12" s="46"/>
      <c r="M12" s="61"/>
      <c r="N12" s="77"/>
      <c r="O12" s="46">
        <f>SUM(K12:N12)</f>
        <v>0</v>
      </c>
      <c r="P12" s="111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61"/>
      <c r="N13" s="77"/>
      <c r="O13" s="46"/>
      <c r="P13" s="111"/>
    </row>
    <row r="14" spans="1:16" ht="18" customHeight="1" x14ac:dyDescent="0.4">
      <c r="A14" s="12"/>
      <c r="B14" s="137" t="s">
        <v>104</v>
      </c>
      <c r="C14" s="138"/>
      <c r="D14" s="138"/>
      <c r="E14" s="138"/>
      <c r="F14" s="138"/>
      <c r="G14" s="138"/>
      <c r="H14" s="138"/>
      <c r="I14" s="138"/>
      <c r="J14" s="138"/>
      <c r="K14" s="6"/>
      <c r="L14" s="47"/>
      <c r="M14" s="61">
        <v>100</v>
      </c>
      <c r="N14" s="77"/>
      <c r="O14" s="46">
        <f t="shared" ref="O14:O35" si="0">SUM(K14:N14)</f>
        <v>100</v>
      </c>
      <c r="P14" s="105">
        <v>100</v>
      </c>
    </row>
    <row r="15" spans="1:16" ht="18" customHeight="1" x14ac:dyDescent="0.4">
      <c r="A15" s="12"/>
      <c r="B15" s="137" t="s">
        <v>105</v>
      </c>
      <c r="C15" s="138"/>
      <c r="D15" s="138"/>
      <c r="E15" s="138"/>
      <c r="F15" s="138"/>
      <c r="G15" s="138"/>
      <c r="H15" s="138"/>
      <c r="I15" s="138"/>
      <c r="J15" s="138"/>
      <c r="K15" s="6"/>
      <c r="L15" s="47"/>
      <c r="M15" s="61">
        <v>100</v>
      </c>
      <c r="N15" s="77"/>
      <c r="O15" s="46">
        <f t="shared" si="0"/>
        <v>100</v>
      </c>
      <c r="P15" s="105">
        <v>100</v>
      </c>
    </row>
    <row r="16" spans="1:16" ht="18" customHeight="1" x14ac:dyDescent="0.4">
      <c r="A16" s="12"/>
      <c r="B16" s="137" t="s">
        <v>106</v>
      </c>
      <c r="C16" s="138"/>
      <c r="D16" s="138"/>
      <c r="E16" s="138"/>
      <c r="F16" s="138"/>
      <c r="G16" s="138"/>
      <c r="H16" s="138"/>
      <c r="I16" s="138"/>
      <c r="J16" s="138"/>
      <c r="K16" s="6"/>
      <c r="L16" s="47"/>
      <c r="M16" s="61">
        <v>100</v>
      </c>
      <c r="N16" s="77"/>
      <c r="O16" s="46">
        <f t="shared" si="0"/>
        <v>100</v>
      </c>
      <c r="P16" s="105">
        <v>100</v>
      </c>
    </row>
    <row r="17" spans="1:16" ht="34.5" customHeight="1" x14ac:dyDescent="0.4">
      <c r="A17" s="12"/>
      <c r="B17" s="154" t="s">
        <v>107</v>
      </c>
      <c r="C17" s="155"/>
      <c r="D17" s="155"/>
      <c r="E17" s="155"/>
      <c r="F17" s="155"/>
      <c r="G17" s="155"/>
      <c r="H17" s="155"/>
      <c r="I17" s="155"/>
      <c r="J17" s="151"/>
      <c r="K17" s="6"/>
      <c r="L17" s="47"/>
      <c r="M17" s="73">
        <v>100</v>
      </c>
      <c r="N17" s="86"/>
      <c r="O17" s="46">
        <f t="shared" si="0"/>
        <v>100</v>
      </c>
      <c r="P17" s="105">
        <v>100</v>
      </c>
    </row>
    <row r="18" spans="1:16" x14ac:dyDescent="0.4">
      <c r="A18" s="11"/>
      <c r="B18" s="137" t="s">
        <v>108</v>
      </c>
      <c r="C18" s="138"/>
      <c r="D18" s="138"/>
      <c r="E18" s="138"/>
      <c r="F18" s="138"/>
      <c r="G18" s="138"/>
      <c r="H18" s="138"/>
      <c r="I18" s="138"/>
      <c r="J18" s="138"/>
      <c r="K18" s="5"/>
      <c r="L18" s="46"/>
      <c r="M18" s="61">
        <v>120</v>
      </c>
      <c r="N18" s="77"/>
      <c r="O18" s="46">
        <f t="shared" si="0"/>
        <v>120</v>
      </c>
      <c r="P18" s="105">
        <v>120</v>
      </c>
    </row>
    <row r="19" spans="1:16" x14ac:dyDescent="0.4">
      <c r="A19" s="11"/>
      <c r="B19" s="156" t="s">
        <v>178</v>
      </c>
      <c r="C19" s="157"/>
      <c r="D19" s="157"/>
      <c r="E19" s="157"/>
      <c r="F19" s="157"/>
      <c r="G19" s="157"/>
      <c r="H19" s="157"/>
      <c r="I19" s="157"/>
      <c r="J19" s="137"/>
      <c r="K19" s="5"/>
      <c r="L19" s="46"/>
      <c r="M19" s="61">
        <v>300</v>
      </c>
      <c r="N19" s="77"/>
      <c r="O19" s="46">
        <f t="shared" si="0"/>
        <v>300</v>
      </c>
      <c r="P19" s="111"/>
    </row>
    <row r="20" spans="1:16" x14ac:dyDescent="0.4">
      <c r="A20" s="13" t="s">
        <v>13</v>
      </c>
      <c r="B20" s="145" t="s">
        <v>3</v>
      </c>
      <c r="C20" s="146"/>
      <c r="D20" s="146"/>
      <c r="E20" s="146"/>
      <c r="F20" s="146"/>
      <c r="G20" s="146"/>
      <c r="H20" s="146"/>
      <c r="I20" s="146"/>
      <c r="J20" s="146"/>
      <c r="K20" s="5"/>
      <c r="L20" s="46"/>
      <c r="M20" s="61"/>
      <c r="N20" s="77"/>
      <c r="O20" s="46"/>
      <c r="P20" s="111"/>
    </row>
    <row r="21" spans="1:16" ht="18" customHeight="1" x14ac:dyDescent="0.4">
      <c r="A21" s="13"/>
      <c r="B21" s="160" t="s">
        <v>22</v>
      </c>
      <c r="C21" s="160"/>
      <c r="D21" s="160"/>
      <c r="E21" s="160"/>
      <c r="F21" s="160"/>
      <c r="G21" s="160"/>
      <c r="H21" s="160"/>
      <c r="I21" s="160"/>
      <c r="J21" s="160"/>
      <c r="K21" s="5">
        <v>200</v>
      </c>
      <c r="L21" s="46"/>
      <c r="M21" s="61">
        <v>-200</v>
      </c>
      <c r="N21" s="77"/>
      <c r="O21" s="46">
        <f t="shared" si="0"/>
        <v>0</v>
      </c>
      <c r="P21" s="111"/>
    </row>
    <row r="22" spans="1:16" ht="18" customHeight="1" x14ac:dyDescent="0.4">
      <c r="A22" s="13"/>
      <c r="B22" s="160" t="s">
        <v>59</v>
      </c>
      <c r="C22" s="160"/>
      <c r="D22" s="160"/>
      <c r="E22" s="160"/>
      <c r="F22" s="160"/>
      <c r="G22" s="160"/>
      <c r="H22" s="160"/>
      <c r="I22" s="160"/>
      <c r="J22" s="160"/>
      <c r="K22" s="5">
        <v>200</v>
      </c>
      <c r="L22" s="46"/>
      <c r="M22" s="61">
        <v>-200</v>
      </c>
      <c r="N22" s="77"/>
      <c r="O22" s="46">
        <f t="shared" si="0"/>
        <v>0</v>
      </c>
      <c r="P22" s="111"/>
    </row>
    <row r="23" spans="1:16" ht="18" customHeight="1" x14ac:dyDescent="0.4">
      <c r="A23" s="13"/>
      <c r="B23" s="160" t="s">
        <v>60</v>
      </c>
      <c r="C23" s="160"/>
      <c r="D23" s="160"/>
      <c r="E23" s="160"/>
      <c r="F23" s="160"/>
      <c r="G23" s="160"/>
      <c r="H23" s="160"/>
      <c r="I23" s="160"/>
      <c r="J23" s="160"/>
      <c r="K23" s="5">
        <v>100</v>
      </c>
      <c r="L23" s="46"/>
      <c r="M23" s="61">
        <v>-100</v>
      </c>
      <c r="N23" s="77"/>
      <c r="O23" s="46">
        <f t="shared" si="0"/>
        <v>0</v>
      </c>
      <c r="P23" s="111"/>
    </row>
    <row r="24" spans="1:16" ht="18" customHeight="1" x14ac:dyDescent="0.4">
      <c r="A24" s="13"/>
      <c r="B24" s="160" t="s">
        <v>103</v>
      </c>
      <c r="C24" s="160"/>
      <c r="D24" s="160"/>
      <c r="E24" s="160"/>
      <c r="F24" s="160"/>
      <c r="G24" s="160"/>
      <c r="H24" s="160"/>
      <c r="I24" s="160"/>
      <c r="J24" s="160"/>
      <c r="K24" s="5"/>
      <c r="L24" s="46"/>
      <c r="M24" s="61">
        <v>500</v>
      </c>
      <c r="N24" s="77"/>
      <c r="O24" s="46">
        <f t="shared" si="0"/>
        <v>500</v>
      </c>
      <c r="P24" s="111"/>
    </row>
    <row r="25" spans="1:16" x14ac:dyDescent="0.4">
      <c r="A25" s="13" t="s">
        <v>12</v>
      </c>
      <c r="B25" s="145" t="s">
        <v>4</v>
      </c>
      <c r="C25" s="146"/>
      <c r="D25" s="146"/>
      <c r="E25" s="146"/>
      <c r="F25" s="146"/>
      <c r="G25" s="146"/>
      <c r="H25" s="146"/>
      <c r="I25" s="146"/>
      <c r="J25" s="146"/>
      <c r="K25" s="5"/>
      <c r="L25" s="46"/>
      <c r="M25" s="61"/>
      <c r="N25" s="77"/>
      <c r="O25" s="46"/>
      <c r="P25" s="111"/>
    </row>
    <row r="26" spans="1:16" x14ac:dyDescent="0.4">
      <c r="A26" s="11"/>
      <c r="B26" s="160" t="s">
        <v>176</v>
      </c>
      <c r="C26" s="160"/>
      <c r="D26" s="160"/>
      <c r="E26" s="160"/>
      <c r="F26" s="160"/>
      <c r="G26" s="160"/>
      <c r="H26" s="160"/>
      <c r="I26" s="160"/>
      <c r="J26" s="160"/>
      <c r="K26" s="5"/>
      <c r="L26" s="46"/>
      <c r="M26" s="61">
        <v>500</v>
      </c>
      <c r="N26" s="77"/>
      <c r="O26" s="46">
        <f t="shared" si="0"/>
        <v>500</v>
      </c>
      <c r="P26" s="111"/>
    </row>
    <row r="27" spans="1:16" x14ac:dyDescent="0.4">
      <c r="A27" s="17" t="s">
        <v>0</v>
      </c>
      <c r="B27" s="135" t="s">
        <v>5</v>
      </c>
      <c r="C27" s="136"/>
      <c r="D27" s="136"/>
      <c r="E27" s="136"/>
      <c r="F27" s="136"/>
      <c r="G27" s="136"/>
      <c r="H27" s="136"/>
      <c r="I27" s="136"/>
      <c r="J27" s="136"/>
      <c r="K27" s="18"/>
      <c r="L27" s="48"/>
      <c r="M27" s="61"/>
      <c r="N27" s="77"/>
      <c r="O27" s="46"/>
      <c r="P27" s="111"/>
    </row>
    <row r="28" spans="1:16" x14ac:dyDescent="0.4">
      <c r="A28" s="17"/>
      <c r="B28" s="160" t="s">
        <v>99</v>
      </c>
      <c r="C28" s="160"/>
      <c r="D28" s="160"/>
      <c r="E28" s="160"/>
      <c r="F28" s="160"/>
      <c r="G28" s="160"/>
      <c r="H28" s="160"/>
      <c r="I28" s="160"/>
      <c r="J28" s="160"/>
      <c r="K28" s="18"/>
      <c r="L28" s="48"/>
      <c r="M28" s="61">
        <v>120</v>
      </c>
      <c r="N28" s="77"/>
      <c r="O28" s="46">
        <f t="shared" si="0"/>
        <v>120</v>
      </c>
      <c r="P28" s="111"/>
    </row>
    <row r="29" spans="1:16" x14ac:dyDescent="0.4">
      <c r="A29" s="17"/>
      <c r="B29" s="160" t="s">
        <v>177</v>
      </c>
      <c r="C29" s="160"/>
      <c r="D29" s="160"/>
      <c r="E29" s="160"/>
      <c r="F29" s="160"/>
      <c r="G29" s="160"/>
      <c r="H29" s="160"/>
      <c r="I29" s="160"/>
      <c r="J29" s="160"/>
      <c r="K29" s="18"/>
      <c r="L29" s="48"/>
      <c r="M29" s="61">
        <v>100</v>
      </c>
      <c r="N29" s="77"/>
      <c r="O29" s="46">
        <f t="shared" si="0"/>
        <v>100</v>
      </c>
      <c r="P29" s="111"/>
    </row>
    <row r="30" spans="1:16" x14ac:dyDescent="0.4">
      <c r="A30" s="17"/>
      <c r="B30" s="160" t="s">
        <v>109</v>
      </c>
      <c r="C30" s="160"/>
      <c r="D30" s="160"/>
      <c r="E30" s="160"/>
      <c r="F30" s="160"/>
      <c r="G30" s="160"/>
      <c r="H30" s="160"/>
      <c r="I30" s="160"/>
      <c r="J30" s="160"/>
      <c r="K30" s="18"/>
      <c r="L30" s="48"/>
      <c r="M30" s="61">
        <v>200</v>
      </c>
      <c r="N30" s="77"/>
      <c r="O30" s="46">
        <f t="shared" si="0"/>
        <v>200</v>
      </c>
      <c r="P30" s="111"/>
    </row>
    <row r="31" spans="1:16" x14ac:dyDescent="0.4">
      <c r="A31" s="17"/>
      <c r="B31" s="160" t="s">
        <v>110</v>
      </c>
      <c r="C31" s="160"/>
      <c r="D31" s="160"/>
      <c r="E31" s="160"/>
      <c r="F31" s="160"/>
      <c r="G31" s="160"/>
      <c r="H31" s="160"/>
      <c r="I31" s="160"/>
      <c r="J31" s="160"/>
      <c r="K31" s="18"/>
      <c r="L31" s="48"/>
      <c r="M31" s="61">
        <v>180</v>
      </c>
      <c r="N31" s="77"/>
      <c r="O31" s="46">
        <f t="shared" si="0"/>
        <v>180</v>
      </c>
      <c r="P31" s="111"/>
    </row>
    <row r="32" spans="1:16" x14ac:dyDescent="0.4">
      <c r="A32" s="17"/>
      <c r="B32" s="160" t="s">
        <v>111</v>
      </c>
      <c r="C32" s="160"/>
      <c r="D32" s="160"/>
      <c r="E32" s="160"/>
      <c r="F32" s="160"/>
      <c r="G32" s="160"/>
      <c r="H32" s="160"/>
      <c r="I32" s="160"/>
      <c r="J32" s="160"/>
      <c r="K32" s="18"/>
      <c r="L32" s="48"/>
      <c r="M32" s="61">
        <v>300</v>
      </c>
      <c r="N32" s="77"/>
      <c r="O32" s="46">
        <f t="shared" si="0"/>
        <v>300</v>
      </c>
      <c r="P32" s="111"/>
    </row>
    <row r="33" spans="1:19" x14ac:dyDescent="0.4">
      <c r="A33" s="17"/>
      <c r="B33" s="160" t="s">
        <v>112</v>
      </c>
      <c r="C33" s="160"/>
      <c r="D33" s="160"/>
      <c r="E33" s="160"/>
      <c r="F33" s="160"/>
      <c r="G33" s="160"/>
      <c r="H33" s="160"/>
      <c r="I33" s="160"/>
      <c r="J33" s="160"/>
      <c r="K33" s="18"/>
      <c r="L33" s="48"/>
      <c r="M33" s="61">
        <f>200+100</f>
        <v>300</v>
      </c>
      <c r="N33" s="77"/>
      <c r="O33" s="46">
        <f t="shared" si="0"/>
        <v>300</v>
      </c>
      <c r="P33" s="111"/>
    </row>
    <row r="34" spans="1:19" x14ac:dyDescent="0.4">
      <c r="A34" s="17"/>
      <c r="B34" s="160" t="s">
        <v>113</v>
      </c>
      <c r="C34" s="160"/>
      <c r="D34" s="160"/>
      <c r="E34" s="160"/>
      <c r="F34" s="160"/>
      <c r="G34" s="160"/>
      <c r="H34" s="160"/>
      <c r="I34" s="160"/>
      <c r="J34" s="160"/>
      <c r="K34" s="24"/>
      <c r="L34" s="48"/>
      <c r="M34" s="61">
        <v>100</v>
      </c>
      <c r="N34" s="77"/>
      <c r="O34" s="46">
        <f t="shared" si="0"/>
        <v>100</v>
      </c>
      <c r="P34" s="111"/>
    </row>
    <row r="35" spans="1:19" ht="18" customHeight="1" thickBot="1" x14ac:dyDescent="0.45">
      <c r="A35" s="14"/>
      <c r="B35" s="160" t="s">
        <v>186</v>
      </c>
      <c r="C35" s="160"/>
      <c r="D35" s="160"/>
      <c r="E35" s="160"/>
      <c r="F35" s="160"/>
      <c r="G35" s="160"/>
      <c r="H35" s="160"/>
      <c r="I35" s="160"/>
      <c r="J35" s="160"/>
      <c r="K35" s="83"/>
      <c r="L35" s="8"/>
      <c r="M35" s="61"/>
      <c r="N35" s="77">
        <v>200</v>
      </c>
      <c r="O35" s="46">
        <f t="shared" si="0"/>
        <v>200</v>
      </c>
      <c r="P35" s="123"/>
    </row>
    <row r="36" spans="1:19" ht="25" customHeight="1" thickTop="1" x14ac:dyDescent="0.4">
      <c r="A36" s="15"/>
      <c r="B36" s="139" t="s">
        <v>7</v>
      </c>
      <c r="C36" s="139"/>
      <c r="D36" s="139"/>
      <c r="E36" s="139"/>
      <c r="F36" s="139"/>
      <c r="G36" s="139"/>
      <c r="H36" s="139"/>
      <c r="I36" s="139"/>
      <c r="J36" s="139"/>
      <c r="K36" s="9">
        <f>SUM(K11:K35)</f>
        <v>500</v>
      </c>
      <c r="L36" s="38">
        <v>3000</v>
      </c>
      <c r="M36" s="9">
        <f>SUM(M11:M35)</f>
        <v>2620</v>
      </c>
      <c r="N36" s="9">
        <f>SUM(N11:N35)</f>
        <v>200</v>
      </c>
      <c r="O36" s="38">
        <f>SUM(O11:O35)</f>
        <v>3320</v>
      </c>
      <c r="P36" s="90">
        <f>SUM(P11:P35)</f>
        <v>520</v>
      </c>
      <c r="R36" s="55"/>
      <c r="S36" s="56"/>
    </row>
    <row r="37" spans="1:19" ht="20.149999999999999" customHeight="1" x14ac:dyDescent="0.4">
      <c r="A37" s="42"/>
      <c r="B37" s="144" t="s">
        <v>36</v>
      </c>
      <c r="C37" s="144"/>
      <c r="D37" s="144"/>
      <c r="E37" s="144"/>
      <c r="F37" s="144"/>
      <c r="G37" s="144"/>
      <c r="H37" s="144"/>
      <c r="I37" s="144"/>
      <c r="J37" s="144"/>
      <c r="K37" s="43">
        <v>2120</v>
      </c>
      <c r="L37" s="44"/>
      <c r="M37" s="61"/>
      <c r="N37" s="77"/>
      <c r="O37" s="46"/>
      <c r="P37" s="30"/>
    </row>
    <row r="38" spans="1:19" ht="20.149999999999999" customHeight="1" thickBot="1" x14ac:dyDescent="0.45">
      <c r="A38" s="45"/>
      <c r="B38" s="140" t="s">
        <v>185</v>
      </c>
      <c r="C38" s="140"/>
      <c r="D38" s="140"/>
      <c r="E38" s="140"/>
      <c r="F38" s="140"/>
      <c r="G38" s="140"/>
      <c r="H38" s="140"/>
      <c r="I38" s="140"/>
      <c r="J38" s="140"/>
      <c r="K38" s="141">
        <f>K37+K36+L36-O36</f>
        <v>2300</v>
      </c>
      <c r="L38" s="142"/>
      <c r="M38" s="72"/>
      <c r="N38" s="82"/>
      <c r="O38" s="79"/>
      <c r="P38" s="40"/>
    </row>
    <row r="39" spans="1:19" x14ac:dyDescent="0.4">
      <c r="B39" s="131" t="s">
        <v>169</v>
      </c>
      <c r="C39" s="131"/>
      <c r="D39" s="131"/>
      <c r="E39" s="131"/>
      <c r="F39" s="131"/>
      <c r="G39" s="131"/>
      <c r="H39" s="131"/>
      <c r="I39" s="131"/>
      <c r="J39" s="131"/>
      <c r="K39" s="2">
        <v>100</v>
      </c>
      <c r="L39" s="25">
        <v>1500</v>
      </c>
      <c r="M39" s="68"/>
      <c r="N39" s="2"/>
      <c r="O39" s="25">
        <f>O35+O33+O32+O31+O30+O29+O28</f>
        <v>1400</v>
      </c>
      <c r="P39" s="122"/>
    </row>
    <row r="40" spans="1:19" x14ac:dyDescent="0.4">
      <c r="B40" s="132"/>
      <c r="C40" s="132"/>
      <c r="D40" s="132"/>
      <c r="E40" s="132"/>
      <c r="F40" s="132"/>
      <c r="G40" s="132"/>
      <c r="H40" s="132"/>
      <c r="I40" s="132"/>
      <c r="J40" s="132"/>
    </row>
  </sheetData>
  <mergeCells count="34">
    <mergeCell ref="A3:O3"/>
    <mergeCell ref="B40:J40"/>
    <mergeCell ref="B18:J18"/>
    <mergeCell ref="B20:J20"/>
    <mergeCell ref="B21:J21"/>
    <mergeCell ref="B25:J25"/>
    <mergeCell ref="B26:J26"/>
    <mergeCell ref="B27:J27"/>
    <mergeCell ref="B35:J35"/>
    <mergeCell ref="B36:J36"/>
    <mergeCell ref="B37:J37"/>
    <mergeCell ref="B39:J39"/>
    <mergeCell ref="B22:J22"/>
    <mergeCell ref="B23:J23"/>
    <mergeCell ref="B34:J34"/>
    <mergeCell ref="B10:J10"/>
    <mergeCell ref="B12:J12"/>
    <mergeCell ref="B13:J13"/>
    <mergeCell ref="A4:K4"/>
    <mergeCell ref="B11:J11"/>
    <mergeCell ref="B19:J19"/>
    <mergeCell ref="K38:L38"/>
    <mergeCell ref="B17:J17"/>
    <mergeCell ref="B14:J14"/>
    <mergeCell ref="B15:J15"/>
    <mergeCell ref="B16:J16"/>
    <mergeCell ref="B30:J30"/>
    <mergeCell ref="B31:J31"/>
    <mergeCell ref="B32:J32"/>
    <mergeCell ref="B33:J33"/>
    <mergeCell ref="B24:J24"/>
    <mergeCell ref="B28:J28"/>
    <mergeCell ref="B38:J38"/>
    <mergeCell ref="B29:J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view="pageBreakPreview" topLeftCell="A25" zoomScaleNormal="100" zoomScaleSheetLayoutView="100" workbookViewId="0">
      <selection activeCell="B15" sqref="B15:J15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5" width="20.7265625" style="1" customWidth="1"/>
    <col min="16" max="16" width="20.7265625" style="115" customWidth="1"/>
    <col min="17" max="16384" width="9.1796875" style="1"/>
  </cols>
  <sheetData>
    <row r="1" spans="1:16" x14ac:dyDescent="0.4">
      <c r="A1" s="23" t="s">
        <v>38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14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103" t="s">
        <v>183</v>
      </c>
      <c r="O10" s="33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61"/>
      <c r="N11" s="77"/>
      <c r="O11" s="34"/>
      <c r="P11" s="104"/>
    </row>
    <row r="12" spans="1:16" x14ac:dyDescent="0.4">
      <c r="A12" s="11"/>
      <c r="B12" s="137" t="s">
        <v>23</v>
      </c>
      <c r="C12" s="137"/>
      <c r="D12" s="137"/>
      <c r="E12" s="137"/>
      <c r="F12" s="137"/>
      <c r="G12" s="137"/>
      <c r="H12" s="137"/>
      <c r="I12" s="137"/>
      <c r="J12" s="137"/>
      <c r="K12" s="5">
        <v>100</v>
      </c>
      <c r="L12" s="46"/>
      <c r="M12" s="66"/>
      <c r="N12" s="101"/>
      <c r="O12" s="34">
        <f>SUM(K12:N12)</f>
        <v>100</v>
      </c>
      <c r="P12" s="105"/>
    </row>
    <row r="13" spans="1:16" x14ac:dyDescent="0.4">
      <c r="A13" s="11"/>
      <c r="B13" s="156" t="s">
        <v>24</v>
      </c>
      <c r="C13" s="157"/>
      <c r="D13" s="157"/>
      <c r="E13" s="157"/>
      <c r="F13" s="157"/>
      <c r="G13" s="157"/>
      <c r="H13" s="157"/>
      <c r="I13" s="157"/>
      <c r="J13" s="137"/>
      <c r="K13" s="5">
        <v>72</v>
      </c>
      <c r="L13" s="46"/>
      <c r="M13" s="66"/>
      <c r="N13" s="101"/>
      <c r="O13" s="34">
        <f>SUM(K13:N13)</f>
        <v>72</v>
      </c>
      <c r="P13" s="105"/>
    </row>
    <row r="14" spans="1:16" x14ac:dyDescent="0.4">
      <c r="A14" s="11"/>
      <c r="B14" s="156" t="s">
        <v>61</v>
      </c>
      <c r="C14" s="157"/>
      <c r="D14" s="157"/>
      <c r="E14" s="157"/>
      <c r="F14" s="157"/>
      <c r="G14" s="157"/>
      <c r="H14" s="157"/>
      <c r="I14" s="157"/>
      <c r="J14" s="137"/>
      <c r="K14" s="5">
        <v>801</v>
      </c>
      <c r="L14" s="46"/>
      <c r="M14" s="66"/>
      <c r="N14" s="101"/>
      <c r="O14" s="34">
        <f t="shared" ref="O14:O15" si="0">SUM(K14:N14)</f>
        <v>801</v>
      </c>
      <c r="P14" s="105">
        <v>800</v>
      </c>
    </row>
    <row r="15" spans="1:16" x14ac:dyDescent="0.4">
      <c r="A15" s="11"/>
      <c r="B15" s="156" t="s">
        <v>188</v>
      </c>
      <c r="C15" s="157"/>
      <c r="D15" s="157"/>
      <c r="E15" s="157"/>
      <c r="F15" s="157"/>
      <c r="G15" s="157"/>
      <c r="H15" s="157"/>
      <c r="I15" s="157"/>
      <c r="J15" s="137"/>
      <c r="K15" s="5"/>
      <c r="L15" s="46"/>
      <c r="M15" s="66">
        <v>500</v>
      </c>
      <c r="N15" s="101"/>
      <c r="O15" s="34">
        <f t="shared" si="0"/>
        <v>500</v>
      </c>
      <c r="P15" s="105"/>
    </row>
    <row r="16" spans="1:16" ht="33.75" customHeight="1" x14ac:dyDescent="0.4">
      <c r="A16" s="12" t="s">
        <v>11</v>
      </c>
      <c r="B16" s="152" t="s">
        <v>2</v>
      </c>
      <c r="C16" s="153"/>
      <c r="D16" s="153"/>
      <c r="E16" s="153"/>
      <c r="F16" s="153"/>
      <c r="G16" s="153"/>
      <c r="H16" s="153"/>
      <c r="I16" s="153"/>
      <c r="J16" s="153"/>
      <c r="K16" s="6"/>
      <c r="L16" s="47"/>
      <c r="M16" s="66"/>
      <c r="N16" s="101"/>
      <c r="O16" s="34"/>
      <c r="P16" s="105"/>
    </row>
    <row r="17" spans="1:16" ht="33.75" customHeight="1" x14ac:dyDescent="0.4">
      <c r="A17" s="12"/>
      <c r="B17" s="154" t="s">
        <v>122</v>
      </c>
      <c r="C17" s="155"/>
      <c r="D17" s="155"/>
      <c r="E17" s="155"/>
      <c r="F17" s="155"/>
      <c r="G17" s="155"/>
      <c r="H17" s="155"/>
      <c r="I17" s="155"/>
      <c r="J17" s="151"/>
      <c r="K17" s="6"/>
      <c r="L17" s="47"/>
      <c r="M17" s="66">
        <v>150</v>
      </c>
      <c r="N17" s="101"/>
      <c r="O17" s="34">
        <f>SUM(K17:N17)</f>
        <v>150</v>
      </c>
      <c r="P17" s="105">
        <v>150</v>
      </c>
    </row>
    <row r="18" spans="1:16" ht="33.75" customHeight="1" x14ac:dyDescent="0.4">
      <c r="A18" s="11"/>
      <c r="B18" s="154" t="s">
        <v>123</v>
      </c>
      <c r="C18" s="155"/>
      <c r="D18" s="155"/>
      <c r="E18" s="155"/>
      <c r="F18" s="155"/>
      <c r="G18" s="155"/>
      <c r="H18" s="155"/>
      <c r="I18" s="155"/>
      <c r="J18" s="151"/>
      <c r="K18" s="5"/>
      <c r="L18" s="46"/>
      <c r="M18" s="66">
        <v>150</v>
      </c>
      <c r="N18" s="101"/>
      <c r="O18" s="34">
        <f t="shared" ref="O18:O19" si="1">SUM(K18:N18)</f>
        <v>150</v>
      </c>
      <c r="P18" s="105">
        <v>150</v>
      </c>
    </row>
    <row r="19" spans="1:16" ht="18" customHeight="1" x14ac:dyDescent="0.4">
      <c r="A19" s="11"/>
      <c r="B19" s="154" t="s">
        <v>167</v>
      </c>
      <c r="C19" s="155"/>
      <c r="D19" s="155"/>
      <c r="E19" s="155"/>
      <c r="F19" s="155"/>
      <c r="G19" s="155"/>
      <c r="H19" s="155"/>
      <c r="I19" s="155"/>
      <c r="J19" s="151"/>
      <c r="K19" s="5"/>
      <c r="L19" s="46"/>
      <c r="M19" s="66">
        <v>325</v>
      </c>
      <c r="N19" s="101"/>
      <c r="O19" s="34">
        <f t="shared" si="1"/>
        <v>325</v>
      </c>
      <c r="P19" s="105">
        <v>325</v>
      </c>
    </row>
    <row r="20" spans="1:16" x14ac:dyDescent="0.4">
      <c r="A20" s="13" t="s">
        <v>13</v>
      </c>
      <c r="B20" s="145" t="s">
        <v>3</v>
      </c>
      <c r="C20" s="146"/>
      <c r="D20" s="146"/>
      <c r="E20" s="146"/>
      <c r="F20" s="146"/>
      <c r="G20" s="146"/>
      <c r="H20" s="146"/>
      <c r="I20" s="146"/>
      <c r="J20" s="146"/>
      <c r="K20" s="5"/>
      <c r="L20" s="46"/>
      <c r="M20" s="66"/>
      <c r="N20" s="101"/>
      <c r="O20" s="34"/>
      <c r="P20" s="105"/>
    </row>
    <row r="21" spans="1:16" x14ac:dyDescent="0.4">
      <c r="A21" s="11"/>
      <c r="B21" s="137"/>
      <c r="C21" s="138"/>
      <c r="D21" s="138"/>
      <c r="E21" s="138"/>
      <c r="F21" s="138"/>
      <c r="G21" s="138"/>
      <c r="H21" s="138"/>
      <c r="I21" s="138"/>
      <c r="J21" s="138"/>
      <c r="K21" s="5"/>
      <c r="L21" s="46"/>
      <c r="M21" s="66"/>
      <c r="N21" s="101"/>
      <c r="O21" s="34">
        <f>SUM(K21:N21)</f>
        <v>0</v>
      </c>
      <c r="P21" s="105"/>
    </row>
    <row r="22" spans="1:16" x14ac:dyDescent="0.4">
      <c r="A22" s="13" t="s">
        <v>12</v>
      </c>
      <c r="B22" s="145" t="s">
        <v>4</v>
      </c>
      <c r="C22" s="146"/>
      <c r="D22" s="146"/>
      <c r="E22" s="146"/>
      <c r="F22" s="146"/>
      <c r="G22" s="146"/>
      <c r="H22" s="146"/>
      <c r="I22" s="146"/>
      <c r="J22" s="146"/>
      <c r="K22" s="5"/>
      <c r="L22" s="46"/>
      <c r="M22" s="66"/>
      <c r="N22" s="101"/>
      <c r="O22" s="34"/>
      <c r="P22" s="116"/>
    </row>
    <row r="23" spans="1:16" x14ac:dyDescent="0.4">
      <c r="A23" s="11"/>
      <c r="B23" s="156" t="s">
        <v>37</v>
      </c>
      <c r="C23" s="157"/>
      <c r="D23" s="157"/>
      <c r="E23" s="157"/>
      <c r="F23" s="157"/>
      <c r="G23" s="157"/>
      <c r="H23" s="157"/>
      <c r="I23" s="157"/>
      <c r="J23" s="137"/>
      <c r="K23" s="5">
        <v>200</v>
      </c>
      <c r="L23" s="46"/>
      <c r="M23" s="66"/>
      <c r="N23" s="101"/>
      <c r="O23" s="34">
        <f>SUM(K23:N23)</f>
        <v>200</v>
      </c>
      <c r="P23" s="105">
        <v>200</v>
      </c>
    </row>
    <row r="24" spans="1:16" x14ac:dyDescent="0.4">
      <c r="A24" s="74"/>
      <c r="B24" s="156" t="s">
        <v>121</v>
      </c>
      <c r="C24" s="157"/>
      <c r="D24" s="157"/>
      <c r="E24" s="157"/>
      <c r="F24" s="157"/>
      <c r="G24" s="157"/>
      <c r="H24" s="157"/>
      <c r="I24" s="157"/>
      <c r="J24" s="137"/>
      <c r="K24" s="18"/>
      <c r="L24" s="48"/>
      <c r="M24" s="66">
        <v>1000</v>
      </c>
      <c r="N24" s="101"/>
      <c r="O24" s="34">
        <f t="shared" ref="O24:O30" si="2">SUM(K24:N24)</f>
        <v>1000</v>
      </c>
      <c r="P24" s="105"/>
    </row>
    <row r="25" spans="1:16" ht="34.5" customHeight="1" x14ac:dyDescent="0.4">
      <c r="A25" s="74"/>
      <c r="B25" s="154" t="s">
        <v>124</v>
      </c>
      <c r="C25" s="155"/>
      <c r="D25" s="155"/>
      <c r="E25" s="155"/>
      <c r="F25" s="155"/>
      <c r="G25" s="155"/>
      <c r="H25" s="155"/>
      <c r="I25" s="155"/>
      <c r="J25" s="151"/>
      <c r="K25" s="18"/>
      <c r="L25" s="48"/>
      <c r="M25" s="66">
        <v>250</v>
      </c>
      <c r="N25" s="101"/>
      <c r="O25" s="34">
        <f t="shared" si="2"/>
        <v>250</v>
      </c>
      <c r="P25" s="105"/>
    </row>
    <row r="26" spans="1:16" x14ac:dyDescent="0.4">
      <c r="A26" s="17" t="s">
        <v>0</v>
      </c>
      <c r="B26" s="135" t="s">
        <v>5</v>
      </c>
      <c r="C26" s="136"/>
      <c r="D26" s="136"/>
      <c r="E26" s="136"/>
      <c r="F26" s="136"/>
      <c r="G26" s="136"/>
      <c r="H26" s="136"/>
      <c r="I26" s="136"/>
      <c r="J26" s="136"/>
      <c r="K26" s="18"/>
      <c r="L26" s="48"/>
      <c r="M26" s="66"/>
      <c r="N26" s="101"/>
      <c r="O26" s="34">
        <f t="shared" si="2"/>
        <v>0</v>
      </c>
      <c r="P26" s="105"/>
    </row>
    <row r="27" spans="1:16" x14ac:dyDescent="0.4">
      <c r="A27" s="17"/>
      <c r="B27" s="154" t="s">
        <v>125</v>
      </c>
      <c r="C27" s="155"/>
      <c r="D27" s="155"/>
      <c r="E27" s="155"/>
      <c r="F27" s="155"/>
      <c r="G27" s="155"/>
      <c r="H27" s="155"/>
      <c r="I27" s="155"/>
      <c r="J27" s="151"/>
      <c r="K27" s="18"/>
      <c r="L27" s="48"/>
      <c r="M27" s="66">
        <v>175</v>
      </c>
      <c r="N27" s="101"/>
      <c r="O27" s="34">
        <f t="shared" si="2"/>
        <v>175</v>
      </c>
      <c r="P27" s="116"/>
    </row>
    <row r="28" spans="1:16" x14ac:dyDescent="0.4">
      <c r="A28" s="17"/>
      <c r="B28" s="154" t="s">
        <v>126</v>
      </c>
      <c r="C28" s="155"/>
      <c r="D28" s="155"/>
      <c r="E28" s="155"/>
      <c r="F28" s="155"/>
      <c r="G28" s="155"/>
      <c r="H28" s="155"/>
      <c r="I28" s="155"/>
      <c r="J28" s="151"/>
      <c r="K28" s="18"/>
      <c r="L28" s="48"/>
      <c r="M28" s="66">
        <v>150</v>
      </c>
      <c r="N28" s="101"/>
      <c r="O28" s="34">
        <f t="shared" si="2"/>
        <v>150</v>
      </c>
      <c r="P28" s="105"/>
    </row>
    <row r="29" spans="1:16" x14ac:dyDescent="0.4">
      <c r="A29" s="17"/>
      <c r="B29" s="158" t="s">
        <v>127</v>
      </c>
      <c r="C29" s="159"/>
      <c r="D29" s="159"/>
      <c r="E29" s="159"/>
      <c r="F29" s="159"/>
      <c r="G29" s="159"/>
      <c r="H29" s="159"/>
      <c r="I29" s="159"/>
      <c r="J29" s="129"/>
      <c r="K29" s="18"/>
      <c r="L29" s="48"/>
      <c r="M29" s="66">
        <v>200</v>
      </c>
      <c r="N29" s="101"/>
      <c r="O29" s="34">
        <f t="shared" si="2"/>
        <v>200</v>
      </c>
      <c r="P29" s="105"/>
    </row>
    <row r="30" spans="1:16" ht="18.75" customHeight="1" thickBot="1" x14ac:dyDescent="0.45">
      <c r="A30" s="14"/>
      <c r="B30" s="137" t="s">
        <v>128</v>
      </c>
      <c r="C30" s="138"/>
      <c r="D30" s="138"/>
      <c r="E30" s="138"/>
      <c r="F30" s="138"/>
      <c r="G30" s="138"/>
      <c r="H30" s="138"/>
      <c r="I30" s="138"/>
      <c r="J30" s="138"/>
      <c r="K30" s="8"/>
      <c r="L30" s="49"/>
      <c r="M30" s="66">
        <v>300</v>
      </c>
      <c r="N30" s="101"/>
      <c r="O30" s="34">
        <f t="shared" si="2"/>
        <v>300</v>
      </c>
      <c r="P30" s="116"/>
    </row>
    <row r="31" spans="1:16" ht="25" customHeight="1" thickTop="1" x14ac:dyDescent="0.4">
      <c r="A31" s="15"/>
      <c r="B31" s="139" t="s">
        <v>7</v>
      </c>
      <c r="C31" s="139"/>
      <c r="D31" s="139"/>
      <c r="E31" s="139"/>
      <c r="F31" s="139"/>
      <c r="G31" s="139"/>
      <c r="H31" s="139"/>
      <c r="I31" s="139"/>
      <c r="J31" s="139"/>
      <c r="K31" s="9">
        <f>SUM(K11:K30)</f>
        <v>1173</v>
      </c>
      <c r="L31" s="38">
        <v>3000</v>
      </c>
      <c r="M31" s="9">
        <f>SUM(M11:M30)</f>
        <v>3200</v>
      </c>
      <c r="N31" s="9">
        <f>SUM(N11:N30)</f>
        <v>0</v>
      </c>
      <c r="O31" s="38">
        <f>SUM(O11:O30)</f>
        <v>4373</v>
      </c>
      <c r="P31" s="90">
        <f>SUM(P11:P30)</f>
        <v>1625</v>
      </c>
    </row>
    <row r="32" spans="1:16" ht="20.149999999999999" customHeight="1" x14ac:dyDescent="0.4">
      <c r="A32" s="42"/>
      <c r="B32" s="144" t="s">
        <v>36</v>
      </c>
      <c r="C32" s="144"/>
      <c r="D32" s="144"/>
      <c r="E32" s="144"/>
      <c r="F32" s="144"/>
      <c r="G32" s="144"/>
      <c r="H32" s="144"/>
      <c r="I32" s="144"/>
      <c r="J32" s="144"/>
      <c r="K32" s="43">
        <v>267</v>
      </c>
      <c r="L32" s="44"/>
      <c r="M32" s="5"/>
      <c r="N32" s="46"/>
      <c r="O32" s="46"/>
      <c r="P32" s="117"/>
    </row>
    <row r="33" spans="1:16" ht="20.149999999999999" customHeight="1" thickBot="1" x14ac:dyDescent="0.45">
      <c r="A33" s="50"/>
      <c r="B33" s="140" t="s">
        <v>185</v>
      </c>
      <c r="C33" s="140"/>
      <c r="D33" s="140"/>
      <c r="E33" s="140"/>
      <c r="F33" s="140"/>
      <c r="G33" s="140"/>
      <c r="H33" s="140"/>
      <c r="I33" s="140"/>
      <c r="J33" s="140"/>
      <c r="K33" s="141">
        <f>K32+K31+L31-O31</f>
        <v>67</v>
      </c>
      <c r="L33" s="142"/>
      <c r="M33" s="39"/>
      <c r="N33" s="79"/>
      <c r="O33" s="79"/>
      <c r="P33" s="118"/>
    </row>
    <row r="34" spans="1:16" x14ac:dyDescent="0.4">
      <c r="B34" s="131" t="s">
        <v>169</v>
      </c>
      <c r="C34" s="131"/>
      <c r="D34" s="131"/>
      <c r="E34" s="131"/>
      <c r="F34" s="131"/>
      <c r="G34" s="131"/>
      <c r="H34" s="131"/>
      <c r="I34" s="131"/>
      <c r="J34" s="131"/>
      <c r="K34" s="2">
        <v>267</v>
      </c>
      <c r="L34" s="25">
        <v>1500</v>
      </c>
      <c r="O34" s="25">
        <f>O30+O29+O28+O27</f>
        <v>825</v>
      </c>
      <c r="P34" s="119"/>
    </row>
    <row r="35" spans="1:16" x14ac:dyDescent="0.4">
      <c r="B35" s="132"/>
      <c r="C35" s="132"/>
      <c r="D35" s="132"/>
      <c r="E35" s="132"/>
      <c r="F35" s="132"/>
      <c r="G35" s="132"/>
      <c r="H35" s="132"/>
      <c r="I35" s="132"/>
      <c r="J35" s="132"/>
    </row>
  </sheetData>
  <mergeCells count="29">
    <mergeCell ref="K33:L33"/>
    <mergeCell ref="A3:O3"/>
    <mergeCell ref="B30:J30"/>
    <mergeCell ref="B31:J31"/>
    <mergeCell ref="B32:J32"/>
    <mergeCell ref="B15:J15"/>
    <mergeCell ref="B24:J24"/>
    <mergeCell ref="B25:J25"/>
    <mergeCell ref="B17:J17"/>
    <mergeCell ref="B27:J27"/>
    <mergeCell ref="B28:J28"/>
    <mergeCell ref="B29:J29"/>
    <mergeCell ref="B19:J19"/>
    <mergeCell ref="B34:J34"/>
    <mergeCell ref="B35:J35"/>
    <mergeCell ref="B33:J33"/>
    <mergeCell ref="B26:J26"/>
    <mergeCell ref="A4:K4"/>
    <mergeCell ref="B10:J10"/>
    <mergeCell ref="B11:J11"/>
    <mergeCell ref="B12:J12"/>
    <mergeCell ref="B16:J16"/>
    <mergeCell ref="B18:J18"/>
    <mergeCell ref="B20:J20"/>
    <mergeCell ref="B21:J21"/>
    <mergeCell ref="B22:J22"/>
    <mergeCell ref="B23:J23"/>
    <mergeCell ref="B13:J13"/>
    <mergeCell ref="B14:J1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8"/>
  <sheetViews>
    <sheetView view="pageBreakPreview" topLeftCell="A27" zoomScaleNormal="100" zoomScaleSheetLayoutView="100" workbookViewId="0">
      <selection activeCell="T31" sqref="T31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7.453125" style="1" customWidth="1"/>
    <col min="11" max="15" width="20.7265625" style="1" customWidth="1"/>
    <col min="16" max="16" width="20.7265625" style="109" customWidth="1"/>
    <col min="17" max="16384" width="9.1796875" style="1"/>
  </cols>
  <sheetData>
    <row r="1" spans="1:16" x14ac:dyDescent="0.4">
      <c r="A1" s="23" t="s">
        <v>40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39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75"/>
      <c r="N11" s="70"/>
      <c r="P11" s="110"/>
    </row>
    <row r="12" spans="1:16" x14ac:dyDescent="0.4">
      <c r="A12" s="11"/>
      <c r="B12" s="133"/>
      <c r="C12" s="134"/>
      <c r="D12" s="134"/>
      <c r="E12" s="134"/>
      <c r="F12" s="134"/>
      <c r="G12" s="134"/>
      <c r="H12" s="134"/>
      <c r="I12" s="134"/>
      <c r="J12" s="134"/>
      <c r="K12" s="5"/>
      <c r="L12" s="46"/>
      <c r="M12" s="61"/>
      <c r="N12" s="77"/>
      <c r="O12" s="46"/>
      <c r="P12" s="111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61"/>
      <c r="N13" s="77"/>
      <c r="O13" s="46"/>
      <c r="P13" s="111"/>
    </row>
    <row r="14" spans="1:16" ht="18" customHeight="1" x14ac:dyDescent="0.4">
      <c r="A14" s="12"/>
      <c r="B14" s="154" t="s">
        <v>129</v>
      </c>
      <c r="C14" s="155"/>
      <c r="D14" s="155"/>
      <c r="E14" s="155"/>
      <c r="F14" s="155"/>
      <c r="G14" s="155"/>
      <c r="H14" s="155"/>
      <c r="I14" s="155"/>
      <c r="J14" s="151"/>
      <c r="K14" s="6"/>
      <c r="L14" s="47"/>
      <c r="M14" s="61">
        <v>300</v>
      </c>
      <c r="N14" s="77"/>
      <c r="O14" s="46">
        <f>SUM(K14:N14)</f>
        <v>300</v>
      </c>
      <c r="P14" s="111"/>
    </row>
    <row r="15" spans="1:16" ht="35.25" customHeight="1" x14ac:dyDescent="0.4">
      <c r="A15" s="11"/>
      <c r="B15" s="151" t="s">
        <v>130</v>
      </c>
      <c r="C15" s="160"/>
      <c r="D15" s="160"/>
      <c r="E15" s="160"/>
      <c r="F15" s="160"/>
      <c r="G15" s="160"/>
      <c r="H15" s="160"/>
      <c r="I15" s="160"/>
      <c r="J15" s="160"/>
      <c r="K15" s="5"/>
      <c r="L15" s="46"/>
      <c r="M15" s="61">
        <v>300</v>
      </c>
      <c r="N15" s="77"/>
      <c r="O15" s="46">
        <f t="shared" ref="O15:O19" si="0">SUM(K15:N15)</f>
        <v>300</v>
      </c>
      <c r="P15" s="111"/>
    </row>
    <row r="16" spans="1:16" ht="18" customHeight="1" x14ac:dyDescent="0.4">
      <c r="A16" s="11"/>
      <c r="B16" s="137" t="s">
        <v>131</v>
      </c>
      <c r="C16" s="138"/>
      <c r="D16" s="138"/>
      <c r="E16" s="138"/>
      <c r="F16" s="138"/>
      <c r="G16" s="138"/>
      <c r="H16" s="138"/>
      <c r="I16" s="138"/>
      <c r="J16" s="138"/>
      <c r="K16" s="5"/>
      <c r="L16" s="46"/>
      <c r="M16" s="61">
        <v>500</v>
      </c>
      <c r="N16" s="77"/>
      <c r="O16" s="46">
        <f t="shared" si="0"/>
        <v>500</v>
      </c>
      <c r="P16" s="105">
        <v>500</v>
      </c>
    </row>
    <row r="17" spans="1:16" ht="18" customHeight="1" x14ac:dyDescent="0.4">
      <c r="A17" s="11"/>
      <c r="B17" s="137" t="s">
        <v>142</v>
      </c>
      <c r="C17" s="138"/>
      <c r="D17" s="138"/>
      <c r="E17" s="138"/>
      <c r="F17" s="138"/>
      <c r="G17" s="138"/>
      <c r="H17" s="138"/>
      <c r="I17" s="138"/>
      <c r="J17" s="138"/>
      <c r="K17" s="5"/>
      <c r="L17" s="46"/>
      <c r="M17" s="61">
        <v>100</v>
      </c>
      <c r="N17" s="77"/>
      <c r="O17" s="46">
        <f t="shared" si="0"/>
        <v>100</v>
      </c>
      <c r="P17" s="105">
        <v>100</v>
      </c>
    </row>
    <row r="18" spans="1:16" ht="18" customHeight="1" x14ac:dyDescent="0.4">
      <c r="A18" s="11"/>
      <c r="B18" s="137" t="s">
        <v>143</v>
      </c>
      <c r="C18" s="138"/>
      <c r="D18" s="138"/>
      <c r="E18" s="138"/>
      <c r="F18" s="138"/>
      <c r="G18" s="138"/>
      <c r="H18" s="138"/>
      <c r="I18" s="138"/>
      <c r="J18" s="138"/>
      <c r="K18" s="5"/>
      <c r="L18" s="46"/>
      <c r="M18" s="61">
        <f>100+50</f>
        <v>150</v>
      </c>
      <c r="N18" s="77"/>
      <c r="O18" s="46">
        <f t="shared" si="0"/>
        <v>150</v>
      </c>
      <c r="P18" s="105">
        <v>150</v>
      </c>
    </row>
    <row r="19" spans="1:16" ht="18" customHeight="1" x14ac:dyDescent="0.4">
      <c r="A19" s="11"/>
      <c r="B19" s="156" t="s">
        <v>144</v>
      </c>
      <c r="C19" s="157"/>
      <c r="D19" s="157"/>
      <c r="E19" s="157"/>
      <c r="F19" s="157"/>
      <c r="G19" s="157"/>
      <c r="H19" s="157"/>
      <c r="I19" s="157"/>
      <c r="J19" s="137"/>
      <c r="K19" s="5"/>
      <c r="L19" s="46"/>
      <c r="M19" s="61">
        <v>150</v>
      </c>
      <c r="N19" s="77"/>
      <c r="O19" s="46">
        <f t="shared" si="0"/>
        <v>150</v>
      </c>
      <c r="P19" s="105">
        <v>150</v>
      </c>
    </row>
    <row r="20" spans="1:16" x14ac:dyDescent="0.4">
      <c r="A20" s="13" t="s">
        <v>13</v>
      </c>
      <c r="B20" s="145" t="s">
        <v>3</v>
      </c>
      <c r="C20" s="146"/>
      <c r="D20" s="146"/>
      <c r="E20" s="146"/>
      <c r="F20" s="146"/>
      <c r="G20" s="146"/>
      <c r="H20" s="146"/>
      <c r="I20" s="146"/>
      <c r="J20" s="146"/>
      <c r="K20" s="5"/>
      <c r="L20" s="46"/>
      <c r="M20" s="61"/>
      <c r="N20" s="77"/>
      <c r="O20" s="46"/>
      <c r="P20" s="111"/>
    </row>
    <row r="21" spans="1:16" x14ac:dyDescent="0.4">
      <c r="A21" s="13"/>
      <c r="B21" s="137" t="s">
        <v>132</v>
      </c>
      <c r="C21" s="138"/>
      <c r="D21" s="138"/>
      <c r="E21" s="138"/>
      <c r="F21" s="138"/>
      <c r="G21" s="138"/>
      <c r="H21" s="138"/>
      <c r="I21" s="138"/>
      <c r="J21" s="138"/>
      <c r="K21" s="5"/>
      <c r="L21" s="46"/>
      <c r="M21" s="61">
        <v>150</v>
      </c>
      <c r="N21" s="77"/>
      <c r="O21" s="46">
        <f>SUM(K21:N21)</f>
        <v>150</v>
      </c>
      <c r="P21" s="111"/>
    </row>
    <row r="22" spans="1:16" x14ac:dyDescent="0.4">
      <c r="A22" s="11"/>
      <c r="B22" s="137" t="s">
        <v>133</v>
      </c>
      <c r="C22" s="138"/>
      <c r="D22" s="138"/>
      <c r="E22" s="138"/>
      <c r="F22" s="138"/>
      <c r="G22" s="138"/>
      <c r="H22" s="138"/>
      <c r="I22" s="138"/>
      <c r="J22" s="138"/>
      <c r="K22" s="5"/>
      <c r="L22" s="46"/>
      <c r="M22" s="61">
        <v>50</v>
      </c>
      <c r="N22" s="77"/>
      <c r="O22" s="46">
        <f>SUM(K22:N22)</f>
        <v>50</v>
      </c>
      <c r="P22" s="112"/>
    </row>
    <row r="23" spans="1:16" x14ac:dyDescent="0.4">
      <c r="A23" s="13" t="s">
        <v>12</v>
      </c>
      <c r="B23" s="145" t="s">
        <v>4</v>
      </c>
      <c r="C23" s="146"/>
      <c r="D23" s="146"/>
      <c r="E23" s="146"/>
      <c r="F23" s="146"/>
      <c r="G23" s="146"/>
      <c r="H23" s="146"/>
      <c r="I23" s="146"/>
      <c r="J23" s="146"/>
      <c r="K23" s="5"/>
      <c r="L23" s="46"/>
      <c r="M23" s="61"/>
      <c r="N23" s="77"/>
      <c r="O23" s="46"/>
      <c r="P23" s="111"/>
    </row>
    <row r="24" spans="1:16" x14ac:dyDescent="0.4">
      <c r="A24" s="11"/>
      <c r="B24" s="137" t="s">
        <v>134</v>
      </c>
      <c r="C24" s="138"/>
      <c r="D24" s="138"/>
      <c r="E24" s="138"/>
      <c r="F24" s="138"/>
      <c r="G24" s="138"/>
      <c r="H24" s="138"/>
      <c r="I24" s="138"/>
      <c r="J24" s="138"/>
      <c r="K24" s="5"/>
      <c r="L24" s="46"/>
      <c r="M24" s="61">
        <v>150</v>
      </c>
      <c r="N24" s="77"/>
      <c r="O24" s="46">
        <f>SUM(K24:N24)</f>
        <v>150</v>
      </c>
      <c r="P24" s="111"/>
    </row>
    <row r="25" spans="1:16" x14ac:dyDescent="0.4">
      <c r="A25" s="17" t="s">
        <v>0</v>
      </c>
      <c r="B25" s="135" t="s">
        <v>5</v>
      </c>
      <c r="C25" s="136"/>
      <c r="D25" s="136"/>
      <c r="E25" s="136"/>
      <c r="F25" s="136"/>
      <c r="G25" s="136"/>
      <c r="H25" s="136"/>
      <c r="I25" s="136"/>
      <c r="J25" s="136"/>
      <c r="K25" s="18"/>
      <c r="L25" s="48"/>
      <c r="M25" s="61"/>
      <c r="N25" s="77"/>
      <c r="O25" s="46"/>
      <c r="P25" s="111"/>
    </row>
    <row r="26" spans="1:16" x14ac:dyDescent="0.4">
      <c r="A26" s="17"/>
      <c r="B26" s="137" t="s">
        <v>135</v>
      </c>
      <c r="C26" s="138"/>
      <c r="D26" s="138"/>
      <c r="E26" s="138"/>
      <c r="F26" s="138"/>
      <c r="G26" s="138"/>
      <c r="H26" s="138"/>
      <c r="I26" s="138"/>
      <c r="J26" s="138"/>
      <c r="K26" s="18"/>
      <c r="L26" s="48"/>
      <c r="M26" s="62">
        <v>300</v>
      </c>
      <c r="N26" s="97"/>
      <c r="O26" s="46">
        <f>SUM(K26:N26)</f>
        <v>300</v>
      </c>
      <c r="P26" s="105">
        <v>300</v>
      </c>
    </row>
    <row r="27" spans="1:16" ht="18" customHeight="1" x14ac:dyDescent="0.4">
      <c r="A27" s="17"/>
      <c r="B27" s="137" t="s">
        <v>136</v>
      </c>
      <c r="C27" s="138"/>
      <c r="D27" s="138"/>
      <c r="E27" s="138"/>
      <c r="F27" s="138"/>
      <c r="G27" s="138"/>
      <c r="H27" s="138"/>
      <c r="I27" s="138"/>
      <c r="J27" s="138"/>
      <c r="K27" s="18"/>
      <c r="L27" s="48"/>
      <c r="M27" s="62">
        <v>25</v>
      </c>
      <c r="N27" s="97"/>
      <c r="O27" s="46">
        <f t="shared" ref="O27:O33" si="1">SUM(K27:N27)</f>
        <v>25</v>
      </c>
      <c r="P27" s="105">
        <v>25</v>
      </c>
    </row>
    <row r="28" spans="1:16" x14ac:dyDescent="0.4">
      <c r="A28" s="17"/>
      <c r="B28" s="151" t="s">
        <v>137</v>
      </c>
      <c r="C28" s="160"/>
      <c r="D28" s="160"/>
      <c r="E28" s="160"/>
      <c r="F28" s="160"/>
      <c r="G28" s="160"/>
      <c r="H28" s="160"/>
      <c r="I28" s="160"/>
      <c r="J28" s="160"/>
      <c r="K28" s="18"/>
      <c r="L28" s="48"/>
      <c r="M28" s="62">
        <v>150</v>
      </c>
      <c r="N28" s="97"/>
      <c r="O28" s="46">
        <f t="shared" si="1"/>
        <v>150</v>
      </c>
      <c r="P28" s="105"/>
    </row>
    <row r="29" spans="1:16" x14ac:dyDescent="0.4">
      <c r="A29" s="17"/>
      <c r="B29" s="151" t="s">
        <v>138</v>
      </c>
      <c r="C29" s="160"/>
      <c r="D29" s="160"/>
      <c r="E29" s="160"/>
      <c r="F29" s="160"/>
      <c r="G29" s="160"/>
      <c r="H29" s="160"/>
      <c r="I29" s="160"/>
      <c r="J29" s="160"/>
      <c r="K29" s="18"/>
      <c r="L29" s="48"/>
      <c r="M29" s="62">
        <v>150</v>
      </c>
      <c r="N29" s="97"/>
      <c r="O29" s="46">
        <f t="shared" si="1"/>
        <v>150</v>
      </c>
      <c r="P29" s="105"/>
    </row>
    <row r="30" spans="1:16" x14ac:dyDescent="0.4">
      <c r="A30" s="17"/>
      <c r="B30" s="151" t="s">
        <v>139</v>
      </c>
      <c r="C30" s="160"/>
      <c r="D30" s="160"/>
      <c r="E30" s="160"/>
      <c r="F30" s="160"/>
      <c r="G30" s="160"/>
      <c r="H30" s="160"/>
      <c r="I30" s="160"/>
      <c r="J30" s="160"/>
      <c r="K30" s="18"/>
      <c r="L30" s="48"/>
      <c r="M30" s="62">
        <v>25</v>
      </c>
      <c r="N30" s="97"/>
      <c r="O30" s="46">
        <f t="shared" si="1"/>
        <v>25</v>
      </c>
      <c r="P30" s="105"/>
    </row>
    <row r="31" spans="1:16" x14ac:dyDescent="0.4">
      <c r="A31" s="17"/>
      <c r="B31" s="151" t="s">
        <v>140</v>
      </c>
      <c r="C31" s="160"/>
      <c r="D31" s="160"/>
      <c r="E31" s="160"/>
      <c r="F31" s="160"/>
      <c r="G31" s="160"/>
      <c r="H31" s="160"/>
      <c r="I31" s="160"/>
      <c r="J31" s="160"/>
      <c r="K31" s="18"/>
      <c r="L31" s="48"/>
      <c r="M31" s="62">
        <v>25</v>
      </c>
      <c r="N31" s="97"/>
      <c r="O31" s="46">
        <f t="shared" si="1"/>
        <v>25</v>
      </c>
      <c r="P31" s="105"/>
    </row>
    <row r="32" spans="1:16" x14ac:dyDescent="0.4">
      <c r="A32" s="17"/>
      <c r="B32" s="151" t="s">
        <v>141</v>
      </c>
      <c r="C32" s="160"/>
      <c r="D32" s="160"/>
      <c r="E32" s="160"/>
      <c r="F32" s="160"/>
      <c r="G32" s="160"/>
      <c r="H32" s="160"/>
      <c r="I32" s="160"/>
      <c r="J32" s="160"/>
      <c r="K32" s="18"/>
      <c r="L32" s="48"/>
      <c r="M32" s="62">
        <v>100</v>
      </c>
      <c r="N32" s="97"/>
      <c r="O32" s="46">
        <f t="shared" si="1"/>
        <v>100</v>
      </c>
      <c r="P32" s="105">
        <v>100</v>
      </c>
    </row>
    <row r="33" spans="1:16" ht="18.75" customHeight="1" thickBot="1" x14ac:dyDescent="0.45">
      <c r="A33" s="14"/>
      <c r="B33" s="137" t="s">
        <v>145</v>
      </c>
      <c r="C33" s="138"/>
      <c r="D33" s="138"/>
      <c r="E33" s="138"/>
      <c r="F33" s="138"/>
      <c r="G33" s="138"/>
      <c r="H33" s="138"/>
      <c r="I33" s="138"/>
      <c r="J33" s="138"/>
      <c r="K33" s="8"/>
      <c r="L33" s="49"/>
      <c r="M33" s="62">
        <v>50</v>
      </c>
      <c r="N33" s="97"/>
      <c r="O33" s="46">
        <f t="shared" si="1"/>
        <v>50</v>
      </c>
      <c r="P33" s="112"/>
    </row>
    <row r="34" spans="1:16" ht="25" customHeight="1" thickTop="1" x14ac:dyDescent="0.4">
      <c r="A34" s="15"/>
      <c r="B34" s="139" t="s">
        <v>7</v>
      </c>
      <c r="C34" s="139"/>
      <c r="D34" s="139"/>
      <c r="E34" s="139"/>
      <c r="F34" s="139"/>
      <c r="G34" s="139"/>
      <c r="H34" s="139"/>
      <c r="I34" s="139"/>
      <c r="J34" s="139"/>
      <c r="K34" s="9">
        <f>SUM(K11:K33)</f>
        <v>0</v>
      </c>
      <c r="L34" s="38">
        <v>3000</v>
      </c>
      <c r="M34" s="9">
        <f>SUM(M11:M33)</f>
        <v>2675</v>
      </c>
      <c r="N34" s="9">
        <f>SUM(N11:N33)</f>
        <v>0</v>
      </c>
      <c r="O34" s="38">
        <f>SUM(O11:O33)</f>
        <v>2675</v>
      </c>
      <c r="P34" s="90">
        <f>SUM(P11:P33)</f>
        <v>1325</v>
      </c>
    </row>
    <row r="35" spans="1:16" ht="20.149999999999999" customHeight="1" x14ac:dyDescent="0.4">
      <c r="A35" s="42"/>
      <c r="B35" s="144" t="s">
        <v>36</v>
      </c>
      <c r="C35" s="144"/>
      <c r="D35" s="144"/>
      <c r="E35" s="144"/>
      <c r="F35" s="144"/>
      <c r="G35" s="144"/>
      <c r="H35" s="144"/>
      <c r="I35" s="144"/>
      <c r="J35" s="144"/>
      <c r="K35" s="43">
        <v>710</v>
      </c>
      <c r="L35" s="44"/>
      <c r="M35" s="5"/>
      <c r="N35" s="46"/>
      <c r="O35" s="46"/>
      <c r="P35" s="113"/>
    </row>
    <row r="36" spans="1:16" ht="20.149999999999999" customHeight="1" thickBot="1" x14ac:dyDescent="0.45">
      <c r="A36" s="50"/>
      <c r="B36" s="140" t="s">
        <v>185</v>
      </c>
      <c r="C36" s="140"/>
      <c r="D36" s="140"/>
      <c r="E36" s="140"/>
      <c r="F36" s="140"/>
      <c r="G36" s="140"/>
      <c r="H36" s="140"/>
      <c r="I36" s="140"/>
      <c r="J36" s="140"/>
      <c r="K36" s="141">
        <f>K35+K34+L34-O34</f>
        <v>1035</v>
      </c>
      <c r="L36" s="142"/>
      <c r="M36" s="39"/>
      <c r="N36" s="79"/>
      <c r="O36" s="79"/>
      <c r="P36" s="114"/>
    </row>
    <row r="37" spans="1:16" x14ac:dyDescent="0.4">
      <c r="B37" s="131" t="s">
        <v>169</v>
      </c>
      <c r="C37" s="131"/>
      <c r="D37" s="131"/>
      <c r="E37" s="131"/>
      <c r="F37" s="131"/>
      <c r="G37" s="131"/>
      <c r="H37" s="131"/>
      <c r="I37" s="131"/>
      <c r="J37" s="131"/>
      <c r="K37" s="2">
        <v>0</v>
      </c>
      <c r="L37" s="25">
        <v>1500</v>
      </c>
      <c r="O37" s="2">
        <f>O33+O32+O31+O30+O29+O28+O27+O26</f>
        <v>825</v>
      </c>
      <c r="P37" s="108">
        <f>P32+P27+P26</f>
        <v>425</v>
      </c>
    </row>
    <row r="38" spans="1:16" x14ac:dyDescent="0.4">
      <c r="B38" s="132"/>
      <c r="C38" s="132"/>
      <c r="D38" s="132"/>
      <c r="E38" s="132"/>
      <c r="F38" s="132"/>
      <c r="G38" s="132"/>
      <c r="H38" s="132"/>
      <c r="I38" s="132"/>
      <c r="J38" s="132"/>
    </row>
  </sheetData>
  <mergeCells count="32">
    <mergeCell ref="K36:L36"/>
    <mergeCell ref="B31:J31"/>
    <mergeCell ref="A3:O3"/>
    <mergeCell ref="B33:J33"/>
    <mergeCell ref="B34:J34"/>
    <mergeCell ref="B35:J35"/>
    <mergeCell ref="B14:J14"/>
    <mergeCell ref="B16:J16"/>
    <mergeCell ref="B21:J21"/>
    <mergeCell ref="B17:J17"/>
    <mergeCell ref="B18:J18"/>
    <mergeCell ref="B19:J19"/>
    <mergeCell ref="B26:J26"/>
    <mergeCell ref="B28:J28"/>
    <mergeCell ref="B29:J29"/>
    <mergeCell ref="B15:J15"/>
    <mergeCell ref="B20:J20"/>
    <mergeCell ref="B22:J22"/>
    <mergeCell ref="B23:J23"/>
    <mergeCell ref="B24:J24"/>
    <mergeCell ref="A4:K4"/>
    <mergeCell ref="B10:J10"/>
    <mergeCell ref="B11:J11"/>
    <mergeCell ref="B12:J12"/>
    <mergeCell ref="B13:J13"/>
    <mergeCell ref="B32:J32"/>
    <mergeCell ref="B27:J27"/>
    <mergeCell ref="B38:J38"/>
    <mergeCell ref="B36:J36"/>
    <mergeCell ref="B25:J25"/>
    <mergeCell ref="B37:J37"/>
    <mergeCell ref="B30:J3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view="pageBreakPreview" topLeftCell="A17" zoomScaleNormal="100" zoomScaleSheetLayoutView="100" workbookViewId="0">
      <selection activeCell="P27" sqref="P27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41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42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110"/>
    </row>
    <row r="12" spans="1:16" ht="18" customHeight="1" x14ac:dyDescent="0.4">
      <c r="A12" s="10"/>
      <c r="B12" s="130" t="s">
        <v>65</v>
      </c>
      <c r="C12" s="130"/>
      <c r="D12" s="130"/>
      <c r="E12" s="130"/>
      <c r="F12" s="130"/>
      <c r="G12" s="130"/>
      <c r="H12" s="130"/>
      <c r="I12" s="130"/>
      <c r="J12" s="130"/>
      <c r="K12" s="21"/>
      <c r="L12" s="21"/>
      <c r="M12" s="66">
        <v>4000</v>
      </c>
      <c r="N12" s="101"/>
      <c r="O12" s="34">
        <f>SUM(L12:N12)</f>
        <v>4000</v>
      </c>
      <c r="P12" s="111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61"/>
      <c r="N13" s="77"/>
      <c r="O13" s="46"/>
      <c r="P13" s="111"/>
    </row>
    <row r="14" spans="1:16" x14ac:dyDescent="0.4">
      <c r="A14" s="11"/>
      <c r="B14" s="137"/>
      <c r="C14" s="138"/>
      <c r="D14" s="138"/>
      <c r="E14" s="138"/>
      <c r="F14" s="138"/>
      <c r="G14" s="138"/>
      <c r="H14" s="138"/>
      <c r="I14" s="138"/>
      <c r="J14" s="138"/>
      <c r="K14" s="5"/>
      <c r="L14" s="46"/>
      <c r="M14" s="61"/>
      <c r="N14" s="77"/>
      <c r="O14" s="46"/>
      <c r="P14" s="111"/>
    </row>
    <row r="15" spans="1:16" x14ac:dyDescent="0.4">
      <c r="A15" s="13" t="s">
        <v>13</v>
      </c>
      <c r="B15" s="145" t="s">
        <v>3</v>
      </c>
      <c r="C15" s="146"/>
      <c r="D15" s="146"/>
      <c r="E15" s="146"/>
      <c r="F15" s="146"/>
      <c r="G15" s="146"/>
      <c r="H15" s="146"/>
      <c r="I15" s="146"/>
      <c r="J15" s="146"/>
      <c r="K15" s="5"/>
      <c r="L15" s="46"/>
      <c r="M15" s="61"/>
      <c r="N15" s="77"/>
      <c r="O15" s="46"/>
      <c r="P15" s="111"/>
    </row>
    <row r="16" spans="1:16" x14ac:dyDescent="0.4">
      <c r="A16" s="13"/>
      <c r="B16" s="161"/>
      <c r="C16" s="161"/>
      <c r="D16" s="161"/>
      <c r="E16" s="161"/>
      <c r="F16" s="161"/>
      <c r="G16" s="161"/>
      <c r="H16" s="161"/>
      <c r="I16" s="161"/>
      <c r="J16" s="161"/>
      <c r="K16" s="5"/>
      <c r="L16" s="46"/>
      <c r="M16" s="61"/>
      <c r="N16" s="77"/>
      <c r="O16" s="46"/>
      <c r="P16" s="111"/>
    </row>
    <row r="17" spans="1:16" x14ac:dyDescent="0.4">
      <c r="A17" s="13" t="s">
        <v>12</v>
      </c>
      <c r="B17" s="145" t="s">
        <v>4</v>
      </c>
      <c r="C17" s="146"/>
      <c r="D17" s="146"/>
      <c r="E17" s="146"/>
      <c r="F17" s="146"/>
      <c r="G17" s="146"/>
      <c r="H17" s="146"/>
      <c r="I17" s="146"/>
      <c r="J17" s="146"/>
      <c r="K17" s="5"/>
      <c r="L17" s="46"/>
      <c r="M17" s="61"/>
      <c r="N17" s="77"/>
      <c r="O17" s="46"/>
      <c r="P17" s="111"/>
    </row>
    <row r="18" spans="1:16" x14ac:dyDescent="0.4">
      <c r="A18" s="11"/>
      <c r="B18" s="133"/>
      <c r="C18" s="134"/>
      <c r="D18" s="134"/>
      <c r="E18" s="134"/>
      <c r="F18" s="134"/>
      <c r="G18" s="134"/>
      <c r="H18" s="134"/>
      <c r="I18" s="134"/>
      <c r="J18" s="134"/>
      <c r="K18" s="5"/>
      <c r="L18" s="46"/>
      <c r="M18" s="61"/>
      <c r="N18" s="77"/>
      <c r="O18" s="46"/>
      <c r="P18" s="111"/>
    </row>
    <row r="19" spans="1:16" x14ac:dyDescent="0.4">
      <c r="A19" s="17" t="s">
        <v>0</v>
      </c>
      <c r="B19" s="135" t="s">
        <v>5</v>
      </c>
      <c r="C19" s="136"/>
      <c r="D19" s="136"/>
      <c r="E19" s="136"/>
      <c r="F19" s="136"/>
      <c r="G19" s="136"/>
      <c r="H19" s="136"/>
      <c r="I19" s="136"/>
      <c r="J19" s="136"/>
      <c r="K19" s="18"/>
      <c r="L19" s="48"/>
      <c r="M19" s="61"/>
      <c r="N19" s="77"/>
      <c r="O19" s="46"/>
      <c r="P19" s="111"/>
    </row>
    <row r="20" spans="1:16" x14ac:dyDescent="0.4">
      <c r="A20" s="17"/>
      <c r="B20" s="156" t="s">
        <v>63</v>
      </c>
      <c r="C20" s="157"/>
      <c r="D20" s="157"/>
      <c r="E20" s="157"/>
      <c r="F20" s="157"/>
      <c r="G20" s="157"/>
      <c r="H20" s="157"/>
      <c r="I20" s="157"/>
      <c r="J20" s="137"/>
      <c r="K20" s="18"/>
      <c r="L20" s="48"/>
      <c r="M20" s="62">
        <v>100</v>
      </c>
      <c r="N20" s="97"/>
      <c r="O20" s="48">
        <f>SUM(K20:N20)</f>
        <v>100</v>
      </c>
      <c r="P20" s="111"/>
    </row>
    <row r="21" spans="1:16" x14ac:dyDescent="0.4">
      <c r="A21" s="17"/>
      <c r="B21" s="156" t="s">
        <v>64</v>
      </c>
      <c r="C21" s="157"/>
      <c r="D21" s="157"/>
      <c r="E21" s="157"/>
      <c r="F21" s="157"/>
      <c r="G21" s="157"/>
      <c r="H21" s="157"/>
      <c r="I21" s="157"/>
      <c r="J21" s="137"/>
      <c r="K21" s="18"/>
      <c r="L21" s="48"/>
      <c r="M21" s="62">
        <v>100</v>
      </c>
      <c r="N21" s="97"/>
      <c r="O21" s="48">
        <f>SUM(K21:N21)</f>
        <v>100</v>
      </c>
      <c r="P21" s="105">
        <v>100</v>
      </c>
    </row>
    <row r="22" spans="1:16" x14ac:dyDescent="0.4">
      <c r="A22" s="17"/>
      <c r="B22" s="156" t="s">
        <v>67</v>
      </c>
      <c r="C22" s="157"/>
      <c r="D22" s="157"/>
      <c r="E22" s="157"/>
      <c r="F22" s="157"/>
      <c r="G22" s="157"/>
      <c r="H22" s="157"/>
      <c r="I22" s="157"/>
      <c r="J22" s="137"/>
      <c r="K22" s="18"/>
      <c r="L22" s="48"/>
      <c r="M22" s="62">
        <v>100</v>
      </c>
      <c r="N22" s="97"/>
      <c r="O22" s="48">
        <f t="shared" ref="O22:O23" si="0">SUM(K22:N22)</f>
        <v>100</v>
      </c>
      <c r="P22" s="105">
        <v>100</v>
      </c>
    </row>
    <row r="23" spans="1:16" ht="18.75" customHeight="1" thickBot="1" x14ac:dyDescent="0.45">
      <c r="A23" s="14"/>
      <c r="B23" s="137" t="s">
        <v>66</v>
      </c>
      <c r="C23" s="138"/>
      <c r="D23" s="138"/>
      <c r="E23" s="138"/>
      <c r="F23" s="138"/>
      <c r="G23" s="138"/>
      <c r="H23" s="138"/>
      <c r="I23" s="138"/>
      <c r="J23" s="138"/>
      <c r="K23" s="8"/>
      <c r="L23" s="49"/>
      <c r="M23" s="64">
        <v>1600</v>
      </c>
      <c r="N23" s="102"/>
      <c r="O23" s="36">
        <f t="shared" si="0"/>
        <v>1600</v>
      </c>
      <c r="P23" s="120"/>
    </row>
    <row r="24" spans="1:16" ht="25" customHeight="1" thickTop="1" x14ac:dyDescent="0.4">
      <c r="A24" s="15"/>
      <c r="B24" s="139" t="s">
        <v>7</v>
      </c>
      <c r="C24" s="139"/>
      <c r="D24" s="139"/>
      <c r="E24" s="139"/>
      <c r="F24" s="139"/>
      <c r="G24" s="139"/>
      <c r="H24" s="139"/>
      <c r="I24" s="139"/>
      <c r="J24" s="139"/>
      <c r="K24" s="9">
        <f>SUM(K11:K23)</f>
        <v>0</v>
      </c>
      <c r="L24" s="38">
        <v>3000</v>
      </c>
      <c r="M24" s="9">
        <f>SUM(M11:M23)</f>
        <v>5900</v>
      </c>
      <c r="N24" s="9">
        <f>SUM(N11:N23)</f>
        <v>0</v>
      </c>
      <c r="O24" s="38">
        <f>SUM(O11:O23)</f>
        <v>5900</v>
      </c>
      <c r="P24" s="90">
        <f>SUM(P11:P23)</f>
        <v>200</v>
      </c>
    </row>
    <row r="25" spans="1:16" ht="20.149999999999999" customHeight="1" x14ac:dyDescent="0.4">
      <c r="A25" s="42"/>
      <c r="B25" s="144" t="s">
        <v>36</v>
      </c>
      <c r="C25" s="144"/>
      <c r="D25" s="144"/>
      <c r="E25" s="144"/>
      <c r="F25" s="144"/>
      <c r="G25" s="144"/>
      <c r="H25" s="144"/>
      <c r="I25" s="144"/>
      <c r="J25" s="144"/>
      <c r="K25" s="43">
        <v>3654</v>
      </c>
      <c r="L25" s="44"/>
      <c r="M25" s="5"/>
      <c r="N25" s="46"/>
      <c r="O25" s="46"/>
      <c r="P25" s="113"/>
    </row>
    <row r="26" spans="1:16" ht="20.149999999999999" customHeight="1" thickBot="1" x14ac:dyDescent="0.45">
      <c r="A26" s="50"/>
      <c r="B26" s="140" t="s">
        <v>185</v>
      </c>
      <c r="C26" s="140"/>
      <c r="D26" s="140"/>
      <c r="E26" s="140"/>
      <c r="F26" s="140"/>
      <c r="G26" s="140"/>
      <c r="H26" s="140"/>
      <c r="I26" s="140"/>
      <c r="J26" s="140"/>
      <c r="K26" s="141">
        <f>K24+K25+L24-O24</f>
        <v>754</v>
      </c>
      <c r="L26" s="142"/>
      <c r="M26" s="39"/>
      <c r="N26" s="79"/>
      <c r="O26" s="79"/>
      <c r="P26" s="121"/>
    </row>
    <row r="27" spans="1:16" x14ac:dyDescent="0.4">
      <c r="B27" s="131" t="s">
        <v>169</v>
      </c>
      <c r="C27" s="131"/>
      <c r="D27" s="131"/>
      <c r="E27" s="131"/>
      <c r="F27" s="131"/>
      <c r="G27" s="131"/>
      <c r="H27" s="131"/>
      <c r="I27" s="131"/>
      <c r="J27" s="131"/>
      <c r="K27" s="2">
        <v>700</v>
      </c>
      <c r="L27" s="25">
        <v>1500</v>
      </c>
      <c r="O27" s="25">
        <f>O23+O22+O21+O20</f>
        <v>1900</v>
      </c>
      <c r="P27" s="108">
        <f>P22+P21</f>
        <v>200</v>
      </c>
    </row>
    <row r="28" spans="1:16" x14ac:dyDescent="0.4">
      <c r="B28" s="132"/>
      <c r="C28" s="132"/>
      <c r="D28" s="132"/>
      <c r="E28" s="132"/>
      <c r="F28" s="132"/>
      <c r="G28" s="132"/>
      <c r="H28" s="132"/>
      <c r="I28" s="132"/>
      <c r="J28" s="132"/>
    </row>
  </sheetData>
  <mergeCells count="22">
    <mergeCell ref="K26:L26"/>
    <mergeCell ref="A3:O3"/>
    <mergeCell ref="B23:J23"/>
    <mergeCell ref="B24:J24"/>
    <mergeCell ref="B25:J25"/>
    <mergeCell ref="A4:K4"/>
    <mergeCell ref="B10:J10"/>
    <mergeCell ref="B11:J11"/>
    <mergeCell ref="B13:J13"/>
    <mergeCell ref="B12:J12"/>
    <mergeCell ref="B14:J14"/>
    <mergeCell ref="B15:J15"/>
    <mergeCell ref="B16:J16"/>
    <mergeCell ref="B27:J27"/>
    <mergeCell ref="B28:J28"/>
    <mergeCell ref="B26:J26"/>
    <mergeCell ref="B17:J17"/>
    <mergeCell ref="B18:J18"/>
    <mergeCell ref="B19:J19"/>
    <mergeCell ref="B20:J20"/>
    <mergeCell ref="B21:J21"/>
    <mergeCell ref="B22:J2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view="pageBreakPreview" topLeftCell="A22" zoomScaleNormal="100" zoomScaleSheetLayoutView="100" workbookViewId="0">
      <selection activeCell="R18" sqref="R18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43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15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4"/>
      <c r="N11" s="54"/>
      <c r="O11" s="85"/>
      <c r="P11" s="110"/>
    </row>
    <row r="12" spans="1:16" x14ac:dyDescent="0.4">
      <c r="A12" s="11"/>
      <c r="B12" s="137" t="s">
        <v>68</v>
      </c>
      <c r="C12" s="138"/>
      <c r="D12" s="138"/>
      <c r="E12" s="138"/>
      <c r="F12" s="138"/>
      <c r="G12" s="138"/>
      <c r="H12" s="138"/>
      <c r="I12" s="138"/>
      <c r="J12" s="138"/>
      <c r="K12" s="5"/>
      <c r="L12" s="46"/>
      <c r="M12" s="66">
        <v>1064</v>
      </c>
      <c r="N12" s="101"/>
      <c r="O12" s="46">
        <f>SUM(K12:N12)</f>
        <v>1064</v>
      </c>
      <c r="P12" s="111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26"/>
      <c r="N13" s="34"/>
      <c r="O13" s="46"/>
      <c r="P13" s="111"/>
    </row>
    <row r="14" spans="1:16" x14ac:dyDescent="0.4">
      <c r="A14" s="11"/>
      <c r="B14" s="137" t="s">
        <v>69</v>
      </c>
      <c r="C14" s="138"/>
      <c r="D14" s="138"/>
      <c r="E14" s="138"/>
      <c r="F14" s="138"/>
      <c r="G14" s="138"/>
      <c r="H14" s="138"/>
      <c r="I14" s="138"/>
      <c r="J14" s="138"/>
      <c r="K14" s="5"/>
      <c r="L14" s="46"/>
      <c r="M14" s="66">
        <v>100</v>
      </c>
      <c r="N14" s="101"/>
      <c r="O14" s="46">
        <f>SUM(K14:N14)</f>
        <v>100</v>
      </c>
      <c r="P14" s="105">
        <v>100</v>
      </c>
    </row>
    <row r="15" spans="1:16" x14ac:dyDescent="0.4">
      <c r="A15" s="11"/>
      <c r="B15" s="137" t="s">
        <v>147</v>
      </c>
      <c r="C15" s="138"/>
      <c r="D15" s="138"/>
      <c r="E15" s="138"/>
      <c r="F15" s="138"/>
      <c r="G15" s="138"/>
      <c r="H15" s="138"/>
      <c r="I15" s="138"/>
      <c r="J15" s="138"/>
      <c r="K15" s="5"/>
      <c r="L15" s="46"/>
      <c r="M15" s="66">
        <v>250</v>
      </c>
      <c r="N15" s="101"/>
      <c r="O15" s="46">
        <f t="shared" ref="O15:O16" si="0">SUM(K15:N15)</f>
        <v>250</v>
      </c>
      <c r="P15" s="105">
        <v>250</v>
      </c>
    </row>
    <row r="16" spans="1:16" x14ac:dyDescent="0.4">
      <c r="A16" s="11"/>
      <c r="B16" s="156" t="s">
        <v>70</v>
      </c>
      <c r="C16" s="157"/>
      <c r="D16" s="157"/>
      <c r="E16" s="157"/>
      <c r="F16" s="157"/>
      <c r="G16" s="157"/>
      <c r="H16" s="157"/>
      <c r="I16" s="157"/>
      <c r="J16" s="137"/>
      <c r="K16" s="5"/>
      <c r="L16" s="46"/>
      <c r="M16" s="66">
        <v>250</v>
      </c>
      <c r="N16" s="101"/>
      <c r="O16" s="46">
        <f t="shared" si="0"/>
        <v>250</v>
      </c>
      <c r="P16" s="105">
        <v>250</v>
      </c>
    </row>
    <row r="17" spans="1:16" x14ac:dyDescent="0.4">
      <c r="A17" s="13" t="s">
        <v>13</v>
      </c>
      <c r="B17" s="145" t="s">
        <v>3</v>
      </c>
      <c r="C17" s="146"/>
      <c r="D17" s="146"/>
      <c r="E17" s="146"/>
      <c r="F17" s="146"/>
      <c r="G17" s="146"/>
      <c r="H17" s="146"/>
      <c r="I17" s="146"/>
      <c r="J17" s="146"/>
      <c r="K17" s="5"/>
      <c r="L17" s="46"/>
      <c r="M17" s="26"/>
      <c r="N17" s="34"/>
      <c r="O17" s="46"/>
      <c r="P17" s="111"/>
    </row>
    <row r="18" spans="1:16" x14ac:dyDescent="0.4">
      <c r="A18" s="11"/>
      <c r="B18" s="137" t="s">
        <v>181</v>
      </c>
      <c r="C18" s="138"/>
      <c r="D18" s="138"/>
      <c r="E18" s="138"/>
      <c r="F18" s="138"/>
      <c r="G18" s="138"/>
      <c r="H18" s="138"/>
      <c r="I18" s="138"/>
      <c r="J18" s="138"/>
      <c r="K18" s="5"/>
      <c r="L18" s="46"/>
      <c r="M18" s="66">
        <v>300</v>
      </c>
      <c r="N18" s="101"/>
      <c r="O18" s="46">
        <f>SUM(K18:N18)</f>
        <v>300</v>
      </c>
      <c r="P18" s="111"/>
    </row>
    <row r="19" spans="1:16" x14ac:dyDescent="0.4">
      <c r="A19" s="13" t="s">
        <v>12</v>
      </c>
      <c r="B19" s="145" t="s">
        <v>4</v>
      </c>
      <c r="C19" s="146"/>
      <c r="D19" s="146"/>
      <c r="E19" s="146"/>
      <c r="F19" s="146"/>
      <c r="G19" s="146"/>
      <c r="H19" s="146"/>
      <c r="I19" s="146"/>
      <c r="J19" s="146"/>
      <c r="K19" s="5"/>
      <c r="L19" s="46"/>
      <c r="M19" s="26"/>
      <c r="N19" s="34"/>
      <c r="O19" s="46"/>
      <c r="P19" s="111"/>
    </row>
    <row r="20" spans="1:16" x14ac:dyDescent="0.4">
      <c r="A20" s="11"/>
      <c r="B20" s="133"/>
      <c r="C20" s="134"/>
      <c r="D20" s="134"/>
      <c r="E20" s="134"/>
      <c r="F20" s="134"/>
      <c r="G20" s="134"/>
      <c r="H20" s="134"/>
      <c r="I20" s="134"/>
      <c r="J20" s="134"/>
      <c r="K20" s="5"/>
      <c r="L20" s="46"/>
      <c r="M20" s="26"/>
      <c r="N20" s="34"/>
      <c r="O20" s="46">
        <f>SUM(K20:N20)</f>
        <v>0</v>
      </c>
      <c r="P20" s="111"/>
    </row>
    <row r="21" spans="1:16" x14ac:dyDescent="0.4">
      <c r="A21" s="17" t="s">
        <v>0</v>
      </c>
      <c r="B21" s="135" t="s">
        <v>5</v>
      </c>
      <c r="C21" s="136"/>
      <c r="D21" s="136"/>
      <c r="E21" s="136"/>
      <c r="F21" s="136"/>
      <c r="G21" s="136"/>
      <c r="H21" s="136"/>
      <c r="I21" s="136"/>
      <c r="J21" s="136"/>
      <c r="K21" s="18"/>
      <c r="L21" s="48"/>
      <c r="M21" s="26"/>
      <c r="N21" s="34"/>
      <c r="O21" s="46"/>
      <c r="P21" s="111"/>
    </row>
    <row r="22" spans="1:16" x14ac:dyDescent="0.4">
      <c r="A22" s="17"/>
      <c r="B22" s="156" t="s">
        <v>73</v>
      </c>
      <c r="C22" s="157"/>
      <c r="D22" s="157"/>
      <c r="E22" s="157"/>
      <c r="F22" s="157"/>
      <c r="G22" s="157"/>
      <c r="H22" s="157"/>
      <c r="I22" s="157"/>
      <c r="J22" s="137"/>
      <c r="K22" s="18"/>
      <c r="L22" s="48"/>
      <c r="M22" s="66">
        <v>300</v>
      </c>
      <c r="N22" s="101"/>
      <c r="O22" s="46">
        <f>SUM(K22:N22)</f>
        <v>300</v>
      </c>
      <c r="P22" s="120"/>
    </row>
    <row r="23" spans="1:16" x14ac:dyDescent="0.4">
      <c r="A23" s="17"/>
      <c r="B23" s="156" t="s">
        <v>74</v>
      </c>
      <c r="C23" s="157"/>
      <c r="D23" s="157"/>
      <c r="E23" s="157"/>
      <c r="F23" s="157"/>
      <c r="G23" s="157"/>
      <c r="H23" s="157"/>
      <c r="I23" s="157"/>
      <c r="J23" s="137"/>
      <c r="K23" s="18"/>
      <c r="L23" s="48"/>
      <c r="M23" s="66">
        <v>250</v>
      </c>
      <c r="N23" s="101"/>
      <c r="O23" s="46">
        <f t="shared" ref="O23:O28" si="1">SUM(K23:N23)</f>
        <v>250</v>
      </c>
      <c r="P23" s="92"/>
    </row>
    <row r="24" spans="1:16" x14ac:dyDescent="0.4">
      <c r="A24" s="17"/>
      <c r="B24" s="156" t="s">
        <v>75</v>
      </c>
      <c r="C24" s="157"/>
      <c r="D24" s="157"/>
      <c r="E24" s="157"/>
      <c r="F24" s="157"/>
      <c r="G24" s="157"/>
      <c r="H24" s="157"/>
      <c r="I24" s="157"/>
      <c r="J24" s="137"/>
      <c r="K24" s="18"/>
      <c r="L24" s="48"/>
      <c r="M24" s="66">
        <v>200</v>
      </c>
      <c r="N24" s="101"/>
      <c r="O24" s="46">
        <f t="shared" si="1"/>
        <v>200</v>
      </c>
      <c r="P24" s="105">
        <v>200</v>
      </c>
    </row>
    <row r="25" spans="1:16" x14ac:dyDescent="0.4">
      <c r="A25" s="17"/>
      <c r="B25" s="156" t="s">
        <v>76</v>
      </c>
      <c r="C25" s="157"/>
      <c r="D25" s="157"/>
      <c r="E25" s="157"/>
      <c r="F25" s="157"/>
      <c r="G25" s="157"/>
      <c r="H25" s="157"/>
      <c r="I25" s="157"/>
      <c r="J25" s="137"/>
      <c r="K25" s="18"/>
      <c r="L25" s="48"/>
      <c r="M25" s="66">
        <v>100</v>
      </c>
      <c r="N25" s="101"/>
      <c r="O25" s="46">
        <f t="shared" si="1"/>
        <v>100</v>
      </c>
      <c r="P25" s="105">
        <v>100</v>
      </c>
    </row>
    <row r="26" spans="1:16" x14ac:dyDescent="0.4">
      <c r="A26" s="17"/>
      <c r="B26" s="156" t="s">
        <v>77</v>
      </c>
      <c r="C26" s="157"/>
      <c r="D26" s="157"/>
      <c r="E26" s="157"/>
      <c r="F26" s="157"/>
      <c r="G26" s="157"/>
      <c r="H26" s="157"/>
      <c r="I26" s="157"/>
      <c r="J26" s="137"/>
      <c r="K26" s="18"/>
      <c r="L26" s="48"/>
      <c r="M26" s="66">
        <v>150</v>
      </c>
      <c r="N26" s="101"/>
      <c r="O26" s="46">
        <f t="shared" si="1"/>
        <v>150</v>
      </c>
      <c r="P26" s="111"/>
    </row>
    <row r="27" spans="1:16" x14ac:dyDescent="0.4">
      <c r="A27" s="17"/>
      <c r="B27" s="156" t="s">
        <v>71</v>
      </c>
      <c r="C27" s="157"/>
      <c r="D27" s="157"/>
      <c r="E27" s="157"/>
      <c r="F27" s="157"/>
      <c r="G27" s="157"/>
      <c r="H27" s="157"/>
      <c r="I27" s="157"/>
      <c r="J27" s="137"/>
      <c r="K27" s="18"/>
      <c r="L27" s="48"/>
      <c r="M27" s="66">
        <v>200</v>
      </c>
      <c r="N27" s="101"/>
      <c r="O27" s="46">
        <f t="shared" si="1"/>
        <v>200</v>
      </c>
      <c r="P27" s="111"/>
    </row>
    <row r="28" spans="1:16" ht="20.149999999999999" customHeight="1" thickBot="1" x14ac:dyDescent="0.45">
      <c r="A28" s="14"/>
      <c r="B28" s="151" t="s">
        <v>72</v>
      </c>
      <c r="C28" s="160"/>
      <c r="D28" s="160"/>
      <c r="E28" s="160"/>
      <c r="F28" s="160"/>
      <c r="G28" s="160"/>
      <c r="H28" s="160"/>
      <c r="I28" s="160"/>
      <c r="J28" s="160"/>
      <c r="K28" s="22"/>
      <c r="L28" s="49"/>
      <c r="M28" s="66">
        <v>200</v>
      </c>
      <c r="N28" s="101"/>
      <c r="O28" s="46">
        <f t="shared" si="1"/>
        <v>200</v>
      </c>
      <c r="P28" s="123"/>
    </row>
    <row r="29" spans="1:16" ht="25" customHeight="1" thickTop="1" x14ac:dyDescent="0.4">
      <c r="A29" s="15"/>
      <c r="B29" s="139" t="s">
        <v>7</v>
      </c>
      <c r="C29" s="139"/>
      <c r="D29" s="139"/>
      <c r="E29" s="139"/>
      <c r="F29" s="139"/>
      <c r="G29" s="139"/>
      <c r="H29" s="139"/>
      <c r="I29" s="139"/>
      <c r="J29" s="139"/>
      <c r="K29" s="9">
        <f>SUM(K11:K28)</f>
        <v>0</v>
      </c>
      <c r="L29" s="38">
        <v>3000</v>
      </c>
      <c r="M29" s="9">
        <f>SUM(M11:M28)</f>
        <v>3364</v>
      </c>
      <c r="N29" s="9">
        <f>SUM(N11:N28)</f>
        <v>0</v>
      </c>
      <c r="O29" s="38">
        <f>SUM(O11:O28)</f>
        <v>3364</v>
      </c>
      <c r="P29" s="90">
        <f>SUM(P11:P28)</f>
        <v>900</v>
      </c>
    </row>
    <row r="30" spans="1:16" ht="20.149999999999999" customHeight="1" x14ac:dyDescent="0.4">
      <c r="A30" s="42"/>
      <c r="B30" s="144" t="s">
        <v>36</v>
      </c>
      <c r="C30" s="144"/>
      <c r="D30" s="144"/>
      <c r="E30" s="144"/>
      <c r="F30" s="144"/>
      <c r="G30" s="144"/>
      <c r="H30" s="144"/>
      <c r="I30" s="144"/>
      <c r="J30" s="144"/>
      <c r="K30" s="43">
        <v>3650</v>
      </c>
      <c r="L30" s="44"/>
      <c r="M30" s="26"/>
      <c r="N30" s="34"/>
      <c r="O30" s="46"/>
      <c r="P30" s="113"/>
    </row>
    <row r="31" spans="1:16" ht="20.149999999999999" customHeight="1" thickBot="1" x14ac:dyDescent="0.45">
      <c r="A31" s="50"/>
      <c r="B31" s="140" t="s">
        <v>185</v>
      </c>
      <c r="C31" s="140"/>
      <c r="D31" s="140"/>
      <c r="E31" s="140"/>
      <c r="F31" s="140"/>
      <c r="G31" s="140"/>
      <c r="H31" s="140"/>
      <c r="I31" s="140"/>
      <c r="J31" s="140"/>
      <c r="K31" s="141">
        <f>K30+K29+L29-O29</f>
        <v>3286</v>
      </c>
      <c r="L31" s="142"/>
      <c r="M31" s="67"/>
      <c r="N31" s="80"/>
      <c r="O31" s="79"/>
      <c r="P31" s="121"/>
    </row>
    <row r="32" spans="1:16" x14ac:dyDescent="0.4">
      <c r="B32" s="131" t="s">
        <v>169</v>
      </c>
      <c r="C32" s="131"/>
      <c r="D32" s="131"/>
      <c r="E32" s="131"/>
      <c r="F32" s="131"/>
      <c r="G32" s="131"/>
      <c r="H32" s="131"/>
      <c r="I32" s="131"/>
      <c r="J32" s="131"/>
      <c r="K32" s="2">
        <v>650</v>
      </c>
      <c r="L32" s="25">
        <v>1500</v>
      </c>
      <c r="M32" s="65"/>
      <c r="N32" s="65"/>
      <c r="O32" s="25">
        <f>O28+O27+O26+O25+O24+O23+O22</f>
        <v>1400</v>
      </c>
      <c r="P32" s="108">
        <f>P25+P24</f>
        <v>300</v>
      </c>
    </row>
    <row r="33" spans="2:10" x14ac:dyDescent="0.4">
      <c r="B33" s="132"/>
      <c r="C33" s="132"/>
      <c r="D33" s="132"/>
      <c r="E33" s="132"/>
      <c r="F33" s="132"/>
      <c r="G33" s="132"/>
      <c r="H33" s="132"/>
      <c r="I33" s="132"/>
      <c r="J33" s="132"/>
    </row>
  </sheetData>
  <mergeCells count="27">
    <mergeCell ref="K31:L31"/>
    <mergeCell ref="A3:O3"/>
    <mergeCell ref="B28:J28"/>
    <mergeCell ref="B29:J29"/>
    <mergeCell ref="B30:J30"/>
    <mergeCell ref="B22:J22"/>
    <mergeCell ref="B23:J23"/>
    <mergeCell ref="B24:J24"/>
    <mergeCell ref="B26:J26"/>
    <mergeCell ref="B25:J25"/>
    <mergeCell ref="B15:J15"/>
    <mergeCell ref="B32:J32"/>
    <mergeCell ref="B33:J33"/>
    <mergeCell ref="B31:J31"/>
    <mergeCell ref="B21:J21"/>
    <mergeCell ref="A4:K4"/>
    <mergeCell ref="B10:J10"/>
    <mergeCell ref="B11:J11"/>
    <mergeCell ref="B12:J12"/>
    <mergeCell ref="B13:J13"/>
    <mergeCell ref="B14:J14"/>
    <mergeCell ref="B17:J17"/>
    <mergeCell ref="B18:J18"/>
    <mergeCell ref="B19:J19"/>
    <mergeCell ref="B20:J20"/>
    <mergeCell ref="B16:J16"/>
    <mergeCell ref="B27:J2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7"/>
  <sheetViews>
    <sheetView view="pageBreakPreview" topLeftCell="A16" zoomScaleNormal="100" zoomScaleSheetLayoutView="100" workbookViewId="0">
      <selection activeCell="P14" sqref="P14:P16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6.269531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44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45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68"/>
      <c r="N11" s="68"/>
      <c r="O11" s="85"/>
      <c r="P11" s="87"/>
    </row>
    <row r="12" spans="1:16" ht="20.149999999999999" customHeight="1" x14ac:dyDescent="0.4">
      <c r="A12" s="11"/>
      <c r="B12" s="151"/>
      <c r="C12" s="151"/>
      <c r="D12" s="151"/>
      <c r="E12" s="151"/>
      <c r="F12" s="151"/>
      <c r="G12" s="151"/>
      <c r="H12" s="151"/>
      <c r="I12" s="151"/>
      <c r="J12" s="151"/>
      <c r="K12" s="26"/>
      <c r="L12" s="34"/>
      <c r="M12" s="61"/>
      <c r="N12" s="77"/>
      <c r="O12" s="46"/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27"/>
      <c r="L13" s="35"/>
      <c r="M13" s="61"/>
      <c r="N13" s="77"/>
      <c r="O13" s="46"/>
      <c r="P13" s="88"/>
    </row>
    <row r="14" spans="1:16" ht="18" customHeight="1" x14ac:dyDescent="0.4">
      <c r="A14" s="12"/>
      <c r="B14" s="137" t="s">
        <v>79</v>
      </c>
      <c r="C14" s="138"/>
      <c r="D14" s="138"/>
      <c r="E14" s="138"/>
      <c r="F14" s="138"/>
      <c r="G14" s="138"/>
      <c r="H14" s="138"/>
      <c r="I14" s="138"/>
      <c r="J14" s="138"/>
      <c r="K14" s="27"/>
      <c r="L14" s="35"/>
      <c r="M14" s="61">
        <v>200</v>
      </c>
      <c r="N14" s="77"/>
      <c r="O14" s="34">
        <f>SUM(K14:N14)</f>
        <v>200</v>
      </c>
      <c r="P14" s="105">
        <v>200</v>
      </c>
    </row>
    <row r="15" spans="1:16" ht="18" customHeight="1" x14ac:dyDescent="0.4">
      <c r="A15" s="12"/>
      <c r="B15" s="137" t="s">
        <v>80</v>
      </c>
      <c r="C15" s="138"/>
      <c r="D15" s="138"/>
      <c r="E15" s="138"/>
      <c r="F15" s="138"/>
      <c r="G15" s="138"/>
      <c r="H15" s="138"/>
      <c r="I15" s="138"/>
      <c r="J15" s="138"/>
      <c r="K15" s="27"/>
      <c r="L15" s="35"/>
      <c r="M15" s="61">
        <v>200</v>
      </c>
      <c r="N15" s="77"/>
      <c r="O15" s="34">
        <f t="shared" ref="O15:O16" si="0">SUM(K15:N15)</f>
        <v>200</v>
      </c>
      <c r="P15" s="105">
        <v>200</v>
      </c>
    </row>
    <row r="16" spans="1:16" ht="18" customHeight="1" x14ac:dyDescent="0.4">
      <c r="A16" s="12"/>
      <c r="B16" s="137" t="s">
        <v>81</v>
      </c>
      <c r="C16" s="138"/>
      <c r="D16" s="138"/>
      <c r="E16" s="138"/>
      <c r="F16" s="138"/>
      <c r="G16" s="138"/>
      <c r="H16" s="138"/>
      <c r="I16" s="138"/>
      <c r="J16" s="138"/>
      <c r="K16" s="27"/>
      <c r="L16" s="35"/>
      <c r="M16" s="61">
        <v>200</v>
      </c>
      <c r="N16" s="77"/>
      <c r="O16" s="34">
        <f t="shared" si="0"/>
        <v>200</v>
      </c>
      <c r="P16" s="105">
        <v>200</v>
      </c>
    </row>
    <row r="17" spans="1:16" x14ac:dyDescent="0.4">
      <c r="A17" s="13" t="s">
        <v>13</v>
      </c>
      <c r="B17" s="145" t="s">
        <v>3</v>
      </c>
      <c r="C17" s="146"/>
      <c r="D17" s="146"/>
      <c r="E17" s="146"/>
      <c r="F17" s="146"/>
      <c r="G17" s="146"/>
      <c r="H17" s="146"/>
      <c r="I17" s="146"/>
      <c r="J17" s="146"/>
      <c r="K17" s="26"/>
      <c r="L17" s="34"/>
      <c r="M17" s="61"/>
      <c r="N17" s="77"/>
      <c r="O17" s="34"/>
      <c r="P17" s="88"/>
    </row>
    <row r="18" spans="1:16" x14ac:dyDescent="0.4">
      <c r="A18" s="11"/>
      <c r="B18" s="160" t="s">
        <v>82</v>
      </c>
      <c r="C18" s="160"/>
      <c r="D18" s="160"/>
      <c r="E18" s="160"/>
      <c r="F18" s="160"/>
      <c r="G18" s="160"/>
      <c r="H18" s="160"/>
      <c r="I18" s="160"/>
      <c r="J18" s="160"/>
      <c r="K18" s="26"/>
      <c r="L18" s="34"/>
      <c r="M18" s="61">
        <v>500</v>
      </c>
      <c r="N18" s="77"/>
      <c r="O18" s="34">
        <f>SUM(K18:N18)</f>
        <v>500</v>
      </c>
      <c r="P18" s="88"/>
    </row>
    <row r="19" spans="1:16" x14ac:dyDescent="0.4">
      <c r="A19" s="13" t="s">
        <v>12</v>
      </c>
      <c r="B19" s="145" t="s">
        <v>4</v>
      </c>
      <c r="C19" s="146"/>
      <c r="D19" s="146"/>
      <c r="E19" s="146"/>
      <c r="F19" s="146"/>
      <c r="G19" s="146"/>
      <c r="H19" s="146"/>
      <c r="I19" s="146"/>
      <c r="J19" s="146"/>
      <c r="K19" s="26"/>
      <c r="L19" s="34"/>
      <c r="M19" s="61"/>
      <c r="N19" s="77"/>
      <c r="O19" s="34"/>
      <c r="P19" s="88"/>
    </row>
    <row r="20" spans="1:16" x14ac:dyDescent="0.4">
      <c r="A20" s="11"/>
      <c r="B20" s="151" t="s">
        <v>179</v>
      </c>
      <c r="C20" s="160"/>
      <c r="D20" s="160"/>
      <c r="E20" s="160"/>
      <c r="F20" s="160"/>
      <c r="G20" s="160"/>
      <c r="H20" s="160"/>
      <c r="I20" s="160"/>
      <c r="J20" s="160"/>
      <c r="K20" s="26"/>
      <c r="L20" s="34"/>
      <c r="M20" s="61">
        <v>400</v>
      </c>
      <c r="N20" s="77"/>
      <c r="O20" s="34">
        <f>SUM(K20:N20)</f>
        <v>400</v>
      </c>
      <c r="P20" s="88"/>
    </row>
    <row r="21" spans="1:16" x14ac:dyDescent="0.4">
      <c r="A21" s="17" t="s">
        <v>0</v>
      </c>
      <c r="B21" s="135" t="s">
        <v>5</v>
      </c>
      <c r="C21" s="136"/>
      <c r="D21" s="136"/>
      <c r="E21" s="136"/>
      <c r="F21" s="136"/>
      <c r="G21" s="136"/>
      <c r="H21" s="136"/>
      <c r="I21" s="136"/>
      <c r="J21" s="136"/>
      <c r="K21" s="29"/>
      <c r="L21" s="36"/>
      <c r="M21" s="61"/>
      <c r="N21" s="77"/>
      <c r="O21" s="46"/>
      <c r="P21" s="88"/>
    </row>
    <row r="22" spans="1:16" ht="18" customHeight="1" thickBot="1" x14ac:dyDescent="0.45">
      <c r="A22" s="14"/>
      <c r="B22" s="151" t="s">
        <v>78</v>
      </c>
      <c r="C22" s="160"/>
      <c r="D22" s="160"/>
      <c r="E22" s="160"/>
      <c r="F22" s="160"/>
      <c r="G22" s="160"/>
      <c r="H22" s="160"/>
      <c r="I22" s="160"/>
      <c r="J22" s="160"/>
      <c r="K22" s="22"/>
      <c r="L22" s="49"/>
      <c r="M22" s="63">
        <v>50</v>
      </c>
      <c r="N22" s="98"/>
      <c r="O22" s="49">
        <f>SUM(K22:N22)</f>
        <v>50</v>
      </c>
      <c r="P22" s="91"/>
    </row>
    <row r="23" spans="1:16" ht="25" customHeight="1" thickTop="1" x14ac:dyDescent="0.4">
      <c r="A23" s="15"/>
      <c r="B23" s="139" t="s">
        <v>7</v>
      </c>
      <c r="C23" s="139"/>
      <c r="D23" s="139"/>
      <c r="E23" s="139"/>
      <c r="F23" s="139"/>
      <c r="G23" s="139"/>
      <c r="H23" s="139"/>
      <c r="I23" s="139"/>
      <c r="J23" s="139"/>
      <c r="K23" s="9">
        <f>SUM(K11:K22)</f>
        <v>0</v>
      </c>
      <c r="L23" s="38">
        <v>3000</v>
      </c>
      <c r="M23" s="9">
        <f>SUM(M11:M22)</f>
        <v>1550</v>
      </c>
      <c r="N23" s="9">
        <f>SUM(N11:N22)</f>
        <v>0</v>
      </c>
      <c r="O23" s="38">
        <f>SUM(O11:O22)</f>
        <v>1550</v>
      </c>
      <c r="P23" s="90">
        <f>SUM(P11:P22)</f>
        <v>600</v>
      </c>
    </row>
    <row r="24" spans="1:16" ht="20.149999999999999" customHeight="1" x14ac:dyDescent="0.4">
      <c r="A24" s="42"/>
      <c r="B24" s="144" t="s">
        <v>36</v>
      </c>
      <c r="C24" s="144"/>
      <c r="D24" s="144"/>
      <c r="E24" s="144"/>
      <c r="F24" s="144"/>
      <c r="G24" s="144"/>
      <c r="H24" s="144"/>
      <c r="I24" s="144"/>
      <c r="J24" s="144"/>
      <c r="K24" s="43">
        <v>0</v>
      </c>
      <c r="L24" s="44"/>
      <c r="M24" s="5"/>
      <c r="N24" s="46"/>
      <c r="O24" s="46"/>
      <c r="P24" s="30"/>
    </row>
    <row r="25" spans="1:16" ht="20.149999999999999" customHeight="1" thickBot="1" x14ac:dyDescent="0.45">
      <c r="A25" s="50"/>
      <c r="B25" s="140" t="s">
        <v>185</v>
      </c>
      <c r="C25" s="140"/>
      <c r="D25" s="140"/>
      <c r="E25" s="140"/>
      <c r="F25" s="140"/>
      <c r="G25" s="140"/>
      <c r="H25" s="140"/>
      <c r="I25" s="140"/>
      <c r="J25" s="140"/>
      <c r="K25" s="141">
        <f>K24+K23+L23-O23</f>
        <v>1450</v>
      </c>
      <c r="L25" s="142"/>
      <c r="M25" s="39"/>
      <c r="N25" s="79"/>
      <c r="O25" s="79"/>
      <c r="P25" s="40"/>
    </row>
    <row r="26" spans="1:16" x14ac:dyDescent="0.4">
      <c r="B26" s="131" t="s">
        <v>169</v>
      </c>
      <c r="C26" s="131"/>
      <c r="D26" s="131"/>
      <c r="E26" s="131"/>
      <c r="F26" s="131"/>
      <c r="G26" s="131"/>
      <c r="H26" s="131"/>
      <c r="I26" s="131"/>
      <c r="J26" s="131"/>
      <c r="K26" s="2">
        <v>0</v>
      </c>
      <c r="L26" s="25">
        <v>1500</v>
      </c>
      <c r="O26" s="2">
        <f>O22</f>
        <v>50</v>
      </c>
      <c r="P26" s="122"/>
    </row>
    <row r="27" spans="1:16" x14ac:dyDescent="0.4">
      <c r="B27" s="132"/>
      <c r="C27" s="132"/>
      <c r="D27" s="132"/>
      <c r="E27" s="132"/>
      <c r="F27" s="132"/>
      <c r="G27" s="132"/>
      <c r="H27" s="132"/>
      <c r="I27" s="132"/>
      <c r="J27" s="132"/>
    </row>
  </sheetData>
  <mergeCells count="21">
    <mergeCell ref="K25:L25"/>
    <mergeCell ref="A3:O3"/>
    <mergeCell ref="B22:J22"/>
    <mergeCell ref="B23:J23"/>
    <mergeCell ref="B24:J24"/>
    <mergeCell ref="A4:K4"/>
    <mergeCell ref="B10:J10"/>
    <mergeCell ref="B11:J11"/>
    <mergeCell ref="B12:J12"/>
    <mergeCell ref="B13:J13"/>
    <mergeCell ref="B17:J17"/>
    <mergeCell ref="B18:J18"/>
    <mergeCell ref="B19:J19"/>
    <mergeCell ref="B14:J14"/>
    <mergeCell ref="B15:J15"/>
    <mergeCell ref="B16:J16"/>
    <mergeCell ref="B26:J26"/>
    <mergeCell ref="B27:J27"/>
    <mergeCell ref="B25:J25"/>
    <mergeCell ref="B20:J20"/>
    <mergeCell ref="B21:J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9"/>
  <sheetViews>
    <sheetView view="pageBreakPreview" topLeftCell="A21" zoomScaleNormal="100" zoomScaleSheetLayoutView="100" workbookViewId="0">
      <selection activeCell="P15" sqref="P15:P16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46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47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87"/>
    </row>
    <row r="12" spans="1:16" x14ac:dyDescent="0.4">
      <c r="A12" s="11"/>
      <c r="B12" s="151"/>
      <c r="C12" s="160"/>
      <c r="D12" s="160"/>
      <c r="E12" s="160"/>
      <c r="F12" s="160"/>
      <c r="G12" s="160"/>
      <c r="H12" s="160"/>
      <c r="I12" s="160"/>
      <c r="J12" s="160"/>
      <c r="K12" s="5"/>
      <c r="L12" s="46"/>
      <c r="M12" s="5"/>
      <c r="N12" s="46"/>
      <c r="O12" s="46"/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5"/>
      <c r="N13" s="46"/>
      <c r="O13" s="46"/>
      <c r="P13" s="88"/>
    </row>
    <row r="14" spans="1:16" ht="36" customHeight="1" x14ac:dyDescent="0.4">
      <c r="A14" s="11"/>
      <c r="B14" s="151" t="s">
        <v>182</v>
      </c>
      <c r="C14" s="160"/>
      <c r="D14" s="160"/>
      <c r="E14" s="160"/>
      <c r="F14" s="160"/>
      <c r="G14" s="160"/>
      <c r="H14" s="160"/>
      <c r="I14" s="160"/>
      <c r="J14" s="160"/>
      <c r="K14" s="5"/>
      <c r="L14" s="46"/>
      <c r="M14" s="61">
        <v>300</v>
      </c>
      <c r="N14" s="77"/>
      <c r="O14" s="46">
        <f>SUM(K14:N14)</f>
        <v>300</v>
      </c>
      <c r="P14" s="88"/>
    </row>
    <row r="15" spans="1:16" ht="36" customHeight="1" x14ac:dyDescent="0.4">
      <c r="A15" s="11"/>
      <c r="B15" s="154" t="s">
        <v>83</v>
      </c>
      <c r="C15" s="155"/>
      <c r="D15" s="155"/>
      <c r="E15" s="155"/>
      <c r="F15" s="155"/>
      <c r="G15" s="155"/>
      <c r="H15" s="155"/>
      <c r="I15" s="155"/>
      <c r="J15" s="151"/>
      <c r="K15" s="5"/>
      <c r="L15" s="46"/>
      <c r="M15" s="61">
        <v>300</v>
      </c>
      <c r="N15" s="77"/>
      <c r="O15" s="46">
        <f t="shared" ref="O15:O16" si="0">SUM(K15:N15)</f>
        <v>300</v>
      </c>
      <c r="P15" s="105">
        <v>300</v>
      </c>
    </row>
    <row r="16" spans="1:16" ht="36" customHeight="1" x14ac:dyDescent="0.4">
      <c r="A16" s="11"/>
      <c r="B16" s="154" t="s">
        <v>174</v>
      </c>
      <c r="C16" s="155"/>
      <c r="D16" s="155"/>
      <c r="E16" s="155"/>
      <c r="F16" s="155"/>
      <c r="G16" s="155"/>
      <c r="H16" s="155"/>
      <c r="I16" s="155"/>
      <c r="J16" s="151"/>
      <c r="K16" s="5"/>
      <c r="L16" s="46"/>
      <c r="M16" s="61">
        <v>200</v>
      </c>
      <c r="N16" s="77"/>
      <c r="O16" s="46">
        <f t="shared" si="0"/>
        <v>200</v>
      </c>
      <c r="P16" s="105">
        <v>200</v>
      </c>
    </row>
    <row r="17" spans="1:16" x14ac:dyDescent="0.4">
      <c r="A17" s="13" t="s">
        <v>13</v>
      </c>
      <c r="B17" s="145" t="s">
        <v>3</v>
      </c>
      <c r="C17" s="146"/>
      <c r="D17" s="146"/>
      <c r="E17" s="146"/>
      <c r="F17" s="146"/>
      <c r="G17" s="146"/>
      <c r="H17" s="146"/>
      <c r="I17" s="146"/>
      <c r="J17" s="146"/>
      <c r="K17" s="5"/>
      <c r="L17" s="46"/>
      <c r="M17" s="61"/>
      <c r="N17" s="77"/>
      <c r="O17" s="46"/>
      <c r="P17" s="88"/>
    </row>
    <row r="18" spans="1:16" ht="18" customHeight="1" x14ac:dyDescent="0.4">
      <c r="A18" s="13"/>
      <c r="B18" s="151"/>
      <c r="C18" s="151"/>
      <c r="D18" s="151"/>
      <c r="E18" s="151"/>
      <c r="F18" s="151"/>
      <c r="G18" s="151"/>
      <c r="H18" s="151"/>
      <c r="I18" s="151"/>
      <c r="J18" s="151"/>
      <c r="K18" s="5"/>
      <c r="L18" s="46"/>
      <c r="M18" s="61"/>
      <c r="N18" s="77"/>
      <c r="O18" s="46">
        <f>SUM(K18:N18)</f>
        <v>0</v>
      </c>
      <c r="P18" s="88"/>
    </row>
    <row r="19" spans="1:16" x14ac:dyDescent="0.4">
      <c r="A19" s="13" t="s">
        <v>12</v>
      </c>
      <c r="B19" s="145" t="s">
        <v>4</v>
      </c>
      <c r="C19" s="146"/>
      <c r="D19" s="146"/>
      <c r="E19" s="146"/>
      <c r="F19" s="146"/>
      <c r="G19" s="146"/>
      <c r="H19" s="146"/>
      <c r="I19" s="146"/>
      <c r="J19" s="146"/>
      <c r="K19" s="5"/>
      <c r="L19" s="46"/>
      <c r="M19" s="61"/>
      <c r="N19" s="77"/>
      <c r="O19" s="46"/>
      <c r="P19" s="88"/>
    </row>
    <row r="20" spans="1:16" ht="36" customHeight="1" x14ac:dyDescent="0.4">
      <c r="A20" s="13"/>
      <c r="B20" s="154" t="s">
        <v>180</v>
      </c>
      <c r="C20" s="155"/>
      <c r="D20" s="155"/>
      <c r="E20" s="155"/>
      <c r="F20" s="155"/>
      <c r="G20" s="155"/>
      <c r="H20" s="155"/>
      <c r="I20" s="155"/>
      <c r="J20" s="151"/>
      <c r="K20" s="5"/>
      <c r="L20" s="46"/>
      <c r="M20" s="61">
        <v>300</v>
      </c>
      <c r="N20" s="77"/>
      <c r="O20" s="46">
        <f>SUM(K20:N20)</f>
        <v>300</v>
      </c>
      <c r="P20" s="88"/>
    </row>
    <row r="21" spans="1:16" ht="54.75" customHeight="1" x14ac:dyDescent="0.4">
      <c r="A21" s="11"/>
      <c r="B21" s="154" t="s">
        <v>173</v>
      </c>
      <c r="C21" s="155"/>
      <c r="D21" s="155"/>
      <c r="E21" s="155"/>
      <c r="F21" s="155"/>
      <c r="G21" s="155"/>
      <c r="H21" s="155"/>
      <c r="I21" s="155"/>
      <c r="J21" s="151"/>
      <c r="K21" s="5"/>
      <c r="L21" s="46"/>
      <c r="M21" s="61">
        <v>300</v>
      </c>
      <c r="N21" s="77"/>
      <c r="O21" s="46">
        <f>SUM(K21:N21)</f>
        <v>300</v>
      </c>
      <c r="P21" s="88"/>
    </row>
    <row r="22" spans="1:16" x14ac:dyDescent="0.4">
      <c r="A22" s="17" t="s">
        <v>0</v>
      </c>
      <c r="B22" s="135" t="s">
        <v>5</v>
      </c>
      <c r="C22" s="136"/>
      <c r="D22" s="136"/>
      <c r="E22" s="136"/>
      <c r="F22" s="136"/>
      <c r="G22" s="136"/>
      <c r="H22" s="136"/>
      <c r="I22" s="136"/>
      <c r="J22" s="136"/>
      <c r="K22" s="18"/>
      <c r="L22" s="48"/>
      <c r="M22" s="61"/>
      <c r="N22" s="77"/>
      <c r="O22" s="46"/>
      <c r="P22" s="88"/>
    </row>
    <row r="23" spans="1:16" ht="37.5" customHeight="1" x14ac:dyDescent="0.4">
      <c r="A23" s="17"/>
      <c r="B23" s="154" t="s">
        <v>165</v>
      </c>
      <c r="C23" s="155"/>
      <c r="D23" s="155"/>
      <c r="E23" s="155"/>
      <c r="F23" s="155"/>
      <c r="G23" s="155"/>
      <c r="H23" s="155"/>
      <c r="I23" s="155"/>
      <c r="J23" s="151"/>
      <c r="K23" s="18"/>
      <c r="L23" s="48"/>
      <c r="M23" s="61">
        <v>300</v>
      </c>
      <c r="N23" s="77"/>
      <c r="O23" s="46">
        <f>SUM(K23:N23)</f>
        <v>300</v>
      </c>
      <c r="P23" s="88"/>
    </row>
    <row r="24" spans="1:16" ht="35.25" customHeight="1" thickBot="1" x14ac:dyDescent="0.45">
      <c r="A24" s="14"/>
      <c r="B24" s="151" t="s">
        <v>166</v>
      </c>
      <c r="C24" s="160"/>
      <c r="D24" s="160"/>
      <c r="E24" s="160"/>
      <c r="F24" s="160"/>
      <c r="G24" s="160"/>
      <c r="H24" s="160"/>
      <c r="I24" s="160"/>
      <c r="J24" s="160"/>
      <c r="K24" s="22"/>
      <c r="L24" s="49"/>
      <c r="M24" s="61">
        <v>200</v>
      </c>
      <c r="N24" s="77"/>
      <c r="O24" s="46">
        <f>SUM(K24:N24)</f>
        <v>200</v>
      </c>
      <c r="P24" s="89"/>
    </row>
    <row r="25" spans="1:16" ht="25" customHeight="1" thickTop="1" x14ac:dyDescent="0.4">
      <c r="A25" s="15"/>
      <c r="B25" s="139" t="s">
        <v>7</v>
      </c>
      <c r="C25" s="139"/>
      <c r="D25" s="139"/>
      <c r="E25" s="139"/>
      <c r="F25" s="139"/>
      <c r="G25" s="139"/>
      <c r="H25" s="139"/>
      <c r="I25" s="139"/>
      <c r="J25" s="139"/>
      <c r="K25" s="9">
        <f>SUM(K11:K24)</f>
        <v>0</v>
      </c>
      <c r="L25" s="38">
        <v>3000</v>
      </c>
      <c r="M25" s="9">
        <f>SUM(M11:M24)</f>
        <v>1900</v>
      </c>
      <c r="N25" s="9">
        <f>SUM(N11:N24)</f>
        <v>0</v>
      </c>
      <c r="O25" s="38">
        <f>SUM(O11:O24)</f>
        <v>1900</v>
      </c>
      <c r="P25" s="90">
        <f>SUM(P11:P24)</f>
        <v>500</v>
      </c>
    </row>
    <row r="26" spans="1:16" ht="20.149999999999999" customHeight="1" x14ac:dyDescent="0.4">
      <c r="A26" s="42"/>
      <c r="B26" s="144" t="s">
        <v>36</v>
      </c>
      <c r="C26" s="144"/>
      <c r="D26" s="144"/>
      <c r="E26" s="144"/>
      <c r="F26" s="144"/>
      <c r="G26" s="144"/>
      <c r="H26" s="144"/>
      <c r="I26" s="144"/>
      <c r="J26" s="144"/>
      <c r="K26" s="43">
        <v>1975</v>
      </c>
      <c r="L26" s="44"/>
      <c r="M26" s="5"/>
      <c r="N26" s="46"/>
      <c r="O26" s="46"/>
      <c r="P26" s="100"/>
    </row>
    <row r="27" spans="1:16" ht="20.149999999999999" customHeight="1" thickBot="1" x14ac:dyDescent="0.45">
      <c r="A27" s="50"/>
      <c r="B27" s="140" t="s">
        <v>185</v>
      </c>
      <c r="C27" s="140"/>
      <c r="D27" s="140"/>
      <c r="E27" s="140"/>
      <c r="F27" s="140"/>
      <c r="G27" s="140"/>
      <c r="H27" s="140"/>
      <c r="I27" s="140"/>
      <c r="J27" s="140"/>
      <c r="K27" s="141">
        <f>K26+K25+L25-O25</f>
        <v>3075</v>
      </c>
      <c r="L27" s="142"/>
      <c r="M27" s="39"/>
      <c r="N27" s="79"/>
      <c r="O27" s="79"/>
      <c r="P27" s="40"/>
    </row>
    <row r="28" spans="1:16" x14ac:dyDescent="0.4">
      <c r="B28" s="131" t="s">
        <v>169</v>
      </c>
      <c r="C28" s="131"/>
      <c r="D28" s="131"/>
      <c r="E28" s="131"/>
      <c r="F28" s="131"/>
      <c r="G28" s="131"/>
      <c r="H28" s="131"/>
      <c r="I28" s="131"/>
      <c r="J28" s="131"/>
      <c r="K28" s="2">
        <v>0</v>
      </c>
      <c r="L28" s="25">
        <v>1500</v>
      </c>
      <c r="O28" s="2">
        <f>O24+O23</f>
        <v>500</v>
      </c>
      <c r="P28" s="124"/>
    </row>
    <row r="29" spans="1:16" x14ac:dyDescent="0.4">
      <c r="B29" s="132"/>
      <c r="C29" s="132"/>
      <c r="D29" s="132"/>
      <c r="E29" s="132"/>
      <c r="F29" s="132"/>
      <c r="G29" s="132"/>
      <c r="H29" s="132"/>
      <c r="I29" s="132"/>
      <c r="J29" s="132"/>
    </row>
  </sheetData>
  <mergeCells count="23">
    <mergeCell ref="B20:J20"/>
    <mergeCell ref="B23:J23"/>
    <mergeCell ref="K27:L27"/>
    <mergeCell ref="A3:O3"/>
    <mergeCell ref="B29:J29"/>
    <mergeCell ref="B14:J14"/>
    <mergeCell ref="B17:J17"/>
    <mergeCell ref="B18:J18"/>
    <mergeCell ref="B19:J19"/>
    <mergeCell ref="B21:J21"/>
    <mergeCell ref="B22:J22"/>
    <mergeCell ref="B24:J24"/>
    <mergeCell ref="B25:J25"/>
    <mergeCell ref="B26:J26"/>
    <mergeCell ref="B28:J28"/>
    <mergeCell ref="B27:J27"/>
    <mergeCell ref="B15:J15"/>
    <mergeCell ref="B16:J16"/>
    <mergeCell ref="B13:J13"/>
    <mergeCell ref="A4:K4"/>
    <mergeCell ref="B10:J10"/>
    <mergeCell ref="B11:J11"/>
    <mergeCell ref="B12:J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3"/>
  <sheetViews>
    <sheetView view="pageBreakPreview" topLeftCell="A23" zoomScaleNormal="100" zoomScaleSheetLayoutView="100" workbookViewId="0">
      <selection activeCell="P14" sqref="P14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48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16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53"/>
      <c r="N11" s="85"/>
      <c r="O11" s="85"/>
      <c r="P11" s="87"/>
    </row>
    <row r="12" spans="1:16" x14ac:dyDescent="0.4">
      <c r="A12" s="11"/>
      <c r="B12" s="151" t="s">
        <v>49</v>
      </c>
      <c r="C12" s="160"/>
      <c r="D12" s="160"/>
      <c r="E12" s="160"/>
      <c r="F12" s="160"/>
      <c r="G12" s="160"/>
      <c r="H12" s="160"/>
      <c r="I12" s="160"/>
      <c r="J12" s="160"/>
      <c r="K12" s="26">
        <v>1500</v>
      </c>
      <c r="L12" s="34"/>
      <c r="M12" s="5"/>
      <c r="N12" s="46"/>
      <c r="O12" s="34">
        <f>SUM(K12:N12)</f>
        <v>1500</v>
      </c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27"/>
      <c r="L13" s="35"/>
      <c r="M13" s="5"/>
      <c r="N13" s="46"/>
      <c r="O13" s="34"/>
      <c r="P13" s="88"/>
    </row>
    <row r="14" spans="1:16" x14ac:dyDescent="0.4">
      <c r="A14" s="11"/>
      <c r="B14" s="137" t="s">
        <v>84</v>
      </c>
      <c r="C14" s="138"/>
      <c r="D14" s="138"/>
      <c r="E14" s="138"/>
      <c r="F14" s="138"/>
      <c r="G14" s="138"/>
      <c r="H14" s="138"/>
      <c r="I14" s="138"/>
      <c r="J14" s="138"/>
      <c r="K14" s="26"/>
      <c r="L14" s="34"/>
      <c r="M14" s="61">
        <v>100</v>
      </c>
      <c r="N14" s="77"/>
      <c r="O14" s="34">
        <f>SUM(K14:N14)</f>
        <v>100</v>
      </c>
      <c r="P14" s="105">
        <v>100</v>
      </c>
    </row>
    <row r="15" spans="1:16" x14ac:dyDescent="0.4">
      <c r="A15" s="13" t="s">
        <v>13</v>
      </c>
      <c r="B15" s="145" t="s">
        <v>3</v>
      </c>
      <c r="C15" s="146"/>
      <c r="D15" s="146"/>
      <c r="E15" s="146"/>
      <c r="F15" s="146"/>
      <c r="G15" s="146"/>
      <c r="H15" s="146"/>
      <c r="I15" s="146"/>
      <c r="J15" s="146"/>
      <c r="K15" s="26"/>
      <c r="L15" s="34"/>
      <c r="M15" s="61"/>
      <c r="N15" s="77"/>
      <c r="O15" s="34"/>
      <c r="P15" s="88"/>
    </row>
    <row r="16" spans="1:16" x14ac:dyDescent="0.4">
      <c r="A16" s="13"/>
      <c r="B16" s="154" t="s">
        <v>50</v>
      </c>
      <c r="C16" s="155"/>
      <c r="D16" s="155"/>
      <c r="E16" s="155"/>
      <c r="F16" s="155"/>
      <c r="G16" s="155"/>
      <c r="H16" s="155"/>
      <c r="I16" s="155"/>
      <c r="J16" s="151"/>
      <c r="K16" s="26">
        <v>138</v>
      </c>
      <c r="L16" s="34"/>
      <c r="M16" s="61"/>
      <c r="N16" s="77"/>
      <c r="O16" s="34">
        <f>SUM(K16:N16)</f>
        <v>138</v>
      </c>
      <c r="P16" s="88"/>
    </row>
    <row r="17" spans="1:16" x14ac:dyDescent="0.4">
      <c r="A17" s="13"/>
      <c r="B17" s="154" t="s">
        <v>51</v>
      </c>
      <c r="C17" s="155"/>
      <c r="D17" s="155"/>
      <c r="E17" s="155"/>
      <c r="F17" s="155"/>
      <c r="G17" s="155"/>
      <c r="H17" s="155"/>
      <c r="I17" s="155"/>
      <c r="J17" s="151"/>
      <c r="K17" s="26">
        <v>80</v>
      </c>
      <c r="L17" s="34"/>
      <c r="M17" s="61"/>
      <c r="N17" s="77"/>
      <c r="O17" s="34">
        <f>SUM(K17:N17)</f>
        <v>80</v>
      </c>
      <c r="P17" s="88"/>
    </row>
    <row r="18" spans="1:16" ht="54.75" customHeight="1" x14ac:dyDescent="0.4">
      <c r="A18" s="13"/>
      <c r="B18" s="154" t="s">
        <v>52</v>
      </c>
      <c r="C18" s="155"/>
      <c r="D18" s="155"/>
      <c r="E18" s="155"/>
      <c r="F18" s="155"/>
      <c r="G18" s="155"/>
      <c r="H18" s="155"/>
      <c r="I18" s="155"/>
      <c r="J18" s="151"/>
      <c r="K18" s="28">
        <v>127</v>
      </c>
      <c r="L18" s="34"/>
      <c r="M18" s="61"/>
      <c r="N18" s="77"/>
      <c r="O18" s="94">
        <f>SUM(K18:N18)</f>
        <v>127</v>
      </c>
      <c r="P18" s="125">
        <f>16+36+337</f>
        <v>389</v>
      </c>
    </row>
    <row r="19" spans="1:16" ht="18" customHeight="1" x14ac:dyDescent="0.4">
      <c r="A19" s="13"/>
      <c r="B19" s="154" t="s">
        <v>85</v>
      </c>
      <c r="C19" s="155"/>
      <c r="D19" s="155"/>
      <c r="E19" s="155"/>
      <c r="F19" s="155"/>
      <c r="G19" s="155"/>
      <c r="H19" s="155"/>
      <c r="I19" s="155"/>
      <c r="J19" s="151"/>
      <c r="K19" s="28"/>
      <c r="L19" s="34"/>
      <c r="M19" s="61">
        <v>200</v>
      </c>
      <c r="N19" s="77"/>
      <c r="O19" s="94">
        <f>SUM(K19:N19)</f>
        <v>200</v>
      </c>
      <c r="P19" s="88"/>
    </row>
    <row r="20" spans="1:16" ht="18" customHeight="1" x14ac:dyDescent="0.4">
      <c r="A20" s="13"/>
      <c r="B20" s="154" t="s">
        <v>86</v>
      </c>
      <c r="C20" s="155"/>
      <c r="D20" s="155"/>
      <c r="E20" s="155"/>
      <c r="F20" s="155"/>
      <c r="G20" s="155"/>
      <c r="H20" s="155"/>
      <c r="I20" s="155"/>
      <c r="J20" s="151"/>
      <c r="K20" s="28"/>
      <c r="L20" s="34"/>
      <c r="M20" s="61">
        <v>500</v>
      </c>
      <c r="N20" s="77"/>
      <c r="O20" s="94">
        <f>SUM(K20:N20)</f>
        <v>500</v>
      </c>
      <c r="P20" s="88"/>
    </row>
    <row r="21" spans="1:16" x14ac:dyDescent="0.4">
      <c r="A21" s="13" t="s">
        <v>12</v>
      </c>
      <c r="B21" s="145" t="s">
        <v>4</v>
      </c>
      <c r="C21" s="146"/>
      <c r="D21" s="146"/>
      <c r="E21" s="146"/>
      <c r="F21" s="146"/>
      <c r="G21" s="146"/>
      <c r="H21" s="146"/>
      <c r="I21" s="146"/>
      <c r="J21" s="146"/>
      <c r="K21" s="26"/>
      <c r="L21" s="34"/>
      <c r="M21" s="61"/>
      <c r="N21" s="77"/>
      <c r="O21" s="46"/>
      <c r="P21" s="88"/>
    </row>
    <row r="22" spans="1:16" x14ac:dyDescent="0.4">
      <c r="A22" s="11"/>
      <c r="B22" s="133"/>
      <c r="C22" s="134"/>
      <c r="D22" s="134"/>
      <c r="E22" s="134"/>
      <c r="F22" s="134"/>
      <c r="G22" s="134"/>
      <c r="H22" s="134"/>
      <c r="I22" s="134"/>
      <c r="J22" s="134"/>
      <c r="K22" s="26"/>
      <c r="L22" s="34"/>
      <c r="M22" s="61"/>
      <c r="N22" s="77"/>
      <c r="O22" s="46"/>
      <c r="P22" s="88"/>
    </row>
    <row r="23" spans="1:16" x14ac:dyDescent="0.4">
      <c r="A23" s="17" t="s">
        <v>0</v>
      </c>
      <c r="B23" s="135" t="s">
        <v>5</v>
      </c>
      <c r="C23" s="136"/>
      <c r="D23" s="136"/>
      <c r="E23" s="136"/>
      <c r="F23" s="136"/>
      <c r="G23" s="136"/>
      <c r="H23" s="136"/>
      <c r="I23" s="136"/>
      <c r="J23" s="136"/>
      <c r="K23" s="29"/>
      <c r="L23" s="36"/>
      <c r="M23" s="61"/>
      <c r="N23" s="77"/>
      <c r="O23" s="46"/>
      <c r="P23" s="88"/>
    </row>
    <row r="24" spans="1:16" ht="18" customHeight="1" x14ac:dyDescent="0.4">
      <c r="A24" s="17"/>
      <c r="B24" s="158" t="s">
        <v>87</v>
      </c>
      <c r="C24" s="159"/>
      <c r="D24" s="159"/>
      <c r="E24" s="159"/>
      <c r="F24" s="159"/>
      <c r="G24" s="159"/>
      <c r="H24" s="159"/>
      <c r="I24" s="159"/>
      <c r="J24" s="129"/>
      <c r="K24" s="29"/>
      <c r="L24" s="36"/>
      <c r="M24" s="69">
        <v>250</v>
      </c>
      <c r="N24" s="96"/>
      <c r="O24" s="94">
        <f>SUM(K24:N24)</f>
        <v>250</v>
      </c>
      <c r="P24" s="88"/>
    </row>
    <row r="25" spans="1:16" ht="35.25" customHeight="1" x14ac:dyDescent="0.4">
      <c r="A25" s="17"/>
      <c r="B25" s="154" t="s">
        <v>88</v>
      </c>
      <c r="C25" s="155"/>
      <c r="D25" s="155"/>
      <c r="E25" s="155"/>
      <c r="F25" s="155"/>
      <c r="G25" s="155"/>
      <c r="H25" s="155"/>
      <c r="I25" s="155"/>
      <c r="J25" s="151"/>
      <c r="K25" s="29"/>
      <c r="L25" s="36"/>
      <c r="M25" s="69">
        <v>100</v>
      </c>
      <c r="N25" s="96"/>
      <c r="O25" s="94">
        <f t="shared" ref="O25:O27" si="0">SUM(K25:N25)</f>
        <v>100</v>
      </c>
      <c r="P25" s="88"/>
    </row>
    <row r="26" spans="1:16" x14ac:dyDescent="0.4">
      <c r="A26" s="17"/>
      <c r="B26" s="154" t="s">
        <v>89</v>
      </c>
      <c r="C26" s="155"/>
      <c r="D26" s="155"/>
      <c r="E26" s="155"/>
      <c r="F26" s="155"/>
      <c r="G26" s="155"/>
      <c r="H26" s="155"/>
      <c r="I26" s="155"/>
      <c r="J26" s="151"/>
      <c r="K26" s="29"/>
      <c r="L26" s="36"/>
      <c r="M26" s="62">
        <v>100</v>
      </c>
      <c r="N26" s="97"/>
      <c r="O26" s="94">
        <f t="shared" si="0"/>
        <v>100</v>
      </c>
      <c r="P26" s="95"/>
    </row>
    <row r="27" spans="1:16" x14ac:dyDescent="0.4">
      <c r="A27" s="17"/>
      <c r="B27" s="154" t="s">
        <v>90</v>
      </c>
      <c r="C27" s="155"/>
      <c r="D27" s="155"/>
      <c r="E27" s="155"/>
      <c r="F27" s="155"/>
      <c r="G27" s="155"/>
      <c r="H27" s="155"/>
      <c r="I27" s="155"/>
      <c r="J27" s="151"/>
      <c r="K27" s="29"/>
      <c r="L27" s="36"/>
      <c r="M27" s="62">
        <v>150</v>
      </c>
      <c r="N27" s="97"/>
      <c r="O27" s="94">
        <f t="shared" si="0"/>
        <v>150</v>
      </c>
      <c r="P27" s="88"/>
    </row>
    <row r="28" spans="1:16" ht="18" customHeight="1" thickBot="1" x14ac:dyDescent="0.45">
      <c r="A28" s="14"/>
      <c r="B28" s="154"/>
      <c r="C28" s="155"/>
      <c r="D28" s="155"/>
      <c r="E28" s="155"/>
      <c r="F28" s="155"/>
      <c r="G28" s="155"/>
      <c r="H28" s="155"/>
      <c r="I28" s="155"/>
      <c r="J28" s="151"/>
      <c r="K28" s="32"/>
      <c r="L28" s="37"/>
      <c r="M28" s="63"/>
      <c r="N28" s="98"/>
      <c r="O28" s="49"/>
      <c r="P28" s="89"/>
    </row>
    <row r="29" spans="1:16" ht="25" customHeight="1" thickTop="1" x14ac:dyDescent="0.4">
      <c r="A29" s="15"/>
      <c r="B29" s="139" t="s">
        <v>7</v>
      </c>
      <c r="C29" s="139"/>
      <c r="D29" s="139"/>
      <c r="E29" s="139"/>
      <c r="F29" s="139"/>
      <c r="G29" s="139"/>
      <c r="H29" s="139"/>
      <c r="I29" s="139"/>
      <c r="J29" s="139"/>
      <c r="K29" s="9">
        <f>SUM(K11:K28)</f>
        <v>1845</v>
      </c>
      <c r="L29" s="38">
        <v>3000</v>
      </c>
      <c r="M29" s="9">
        <f>SUM(M11:M28)</f>
        <v>1400</v>
      </c>
      <c r="N29" s="9">
        <f>SUM(N11:N28)</f>
        <v>0</v>
      </c>
      <c r="O29" s="38">
        <f>SUM(O11:O28)</f>
        <v>3245</v>
      </c>
      <c r="P29" s="90">
        <f>SUM(P11:P28)</f>
        <v>489</v>
      </c>
    </row>
    <row r="30" spans="1:16" ht="20.149999999999999" customHeight="1" x14ac:dyDescent="0.4">
      <c r="A30" s="42"/>
      <c r="B30" s="144" t="s">
        <v>36</v>
      </c>
      <c r="C30" s="144"/>
      <c r="D30" s="144"/>
      <c r="E30" s="144"/>
      <c r="F30" s="144"/>
      <c r="G30" s="144"/>
      <c r="H30" s="144"/>
      <c r="I30" s="144"/>
      <c r="J30" s="144"/>
      <c r="K30" s="43">
        <v>0</v>
      </c>
      <c r="L30" s="44"/>
      <c r="M30" s="5"/>
      <c r="N30" s="46"/>
      <c r="O30" s="46"/>
      <c r="P30" s="30"/>
    </row>
    <row r="31" spans="1:16" ht="20.149999999999999" customHeight="1" thickBot="1" x14ac:dyDescent="0.45">
      <c r="A31" s="50"/>
      <c r="B31" s="140" t="s">
        <v>185</v>
      </c>
      <c r="C31" s="140"/>
      <c r="D31" s="140"/>
      <c r="E31" s="140"/>
      <c r="F31" s="140"/>
      <c r="G31" s="140"/>
      <c r="H31" s="140"/>
      <c r="I31" s="140"/>
      <c r="J31" s="140"/>
      <c r="K31" s="141">
        <f>K30+K29+L29-O29</f>
        <v>1600</v>
      </c>
      <c r="L31" s="142"/>
      <c r="M31" s="39"/>
      <c r="N31" s="79"/>
      <c r="O31" s="79"/>
      <c r="P31" s="40"/>
    </row>
    <row r="32" spans="1:16" x14ac:dyDescent="0.4">
      <c r="B32" s="131" t="s">
        <v>169</v>
      </c>
      <c r="C32" s="131"/>
      <c r="D32" s="131"/>
      <c r="E32" s="131"/>
      <c r="F32" s="131"/>
      <c r="G32" s="131"/>
      <c r="H32" s="131"/>
      <c r="I32" s="131"/>
      <c r="J32" s="131"/>
      <c r="K32" s="2">
        <v>7</v>
      </c>
      <c r="L32" s="25">
        <v>1500</v>
      </c>
      <c r="O32" s="25">
        <f>O27+O26+O25+O24</f>
        <v>600</v>
      </c>
      <c r="P32" s="122"/>
    </row>
    <row r="33" spans="2:10" x14ac:dyDescent="0.4">
      <c r="B33" s="132"/>
      <c r="C33" s="132"/>
      <c r="D33" s="132"/>
      <c r="E33" s="132"/>
      <c r="F33" s="132"/>
      <c r="G33" s="132"/>
      <c r="H33" s="132"/>
      <c r="I33" s="132"/>
      <c r="J33" s="132"/>
    </row>
  </sheetData>
  <mergeCells count="27">
    <mergeCell ref="K31:L31"/>
    <mergeCell ref="A3:O3"/>
    <mergeCell ref="B33:J33"/>
    <mergeCell ref="B14:J14"/>
    <mergeCell ref="B15:J15"/>
    <mergeCell ref="B18:J18"/>
    <mergeCell ref="B21:J21"/>
    <mergeCell ref="B22:J22"/>
    <mergeCell ref="B23:J23"/>
    <mergeCell ref="B28:J28"/>
    <mergeCell ref="B29:J29"/>
    <mergeCell ref="B30:J30"/>
    <mergeCell ref="B32:J32"/>
    <mergeCell ref="B16:J16"/>
    <mergeCell ref="B17:J17"/>
    <mergeCell ref="B31:J31"/>
    <mergeCell ref="B13:J13"/>
    <mergeCell ref="A4:K4"/>
    <mergeCell ref="B10:J10"/>
    <mergeCell ref="B11:J11"/>
    <mergeCell ref="B12:J12"/>
    <mergeCell ref="B27:J27"/>
    <mergeCell ref="B19:J19"/>
    <mergeCell ref="B20:J20"/>
    <mergeCell ref="B24:J24"/>
    <mergeCell ref="B25:J25"/>
    <mergeCell ref="B26:J2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0"/>
  <sheetViews>
    <sheetView view="pageBreakPreview" topLeftCell="A20" zoomScaleNormal="100" zoomScaleSheetLayoutView="100" workbookViewId="0">
      <selection activeCell="T21" sqref="T21"/>
    </sheetView>
  </sheetViews>
  <sheetFormatPr defaultColWidth="9.1796875" defaultRowHeight="15.5" x14ac:dyDescent="0.4"/>
  <cols>
    <col min="1" max="1" width="4.7265625" style="1" customWidth="1"/>
    <col min="2" max="9" width="9.1796875" style="1"/>
    <col min="10" max="10" width="5.81640625" style="1" customWidth="1"/>
    <col min="11" max="16" width="20.7265625" style="1" customWidth="1"/>
    <col min="17" max="16384" width="9.1796875" style="1"/>
  </cols>
  <sheetData>
    <row r="1" spans="1:16" x14ac:dyDescent="0.4">
      <c r="A1" s="23" t="s">
        <v>53</v>
      </c>
    </row>
    <row r="3" spans="1:16" ht="17" x14ac:dyDescent="0.45">
      <c r="A3" s="143" t="s">
        <v>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7" x14ac:dyDescent="0.4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7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17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25" customHeight="1" x14ac:dyDescent="0.4">
      <c r="A7" s="4" t="s">
        <v>17</v>
      </c>
      <c r="B7" s="16"/>
      <c r="C7" s="16"/>
      <c r="D7" s="16"/>
      <c r="E7" s="16"/>
      <c r="F7" s="16"/>
    </row>
    <row r="8" spans="1:16" ht="25" customHeight="1" x14ac:dyDescent="0.4">
      <c r="A8" s="4"/>
      <c r="B8" s="16"/>
      <c r="C8" s="16"/>
      <c r="D8" s="16"/>
      <c r="E8" s="16"/>
      <c r="F8" s="16"/>
    </row>
    <row r="9" spans="1:16" ht="16" thickBot="1" x14ac:dyDescent="0.45">
      <c r="B9" s="4"/>
    </row>
    <row r="10" spans="1:16" ht="72.75" customHeight="1" thickBot="1" x14ac:dyDescent="0.45">
      <c r="A10" s="20" t="s">
        <v>9</v>
      </c>
      <c r="B10" s="148" t="s">
        <v>6</v>
      </c>
      <c r="C10" s="148"/>
      <c r="D10" s="148"/>
      <c r="E10" s="148"/>
      <c r="F10" s="148"/>
      <c r="G10" s="148"/>
      <c r="H10" s="148"/>
      <c r="I10" s="148"/>
      <c r="J10" s="148"/>
      <c r="K10" s="19" t="s">
        <v>28</v>
      </c>
      <c r="L10" s="33" t="s">
        <v>29</v>
      </c>
      <c r="M10" s="41" t="s">
        <v>168</v>
      </c>
      <c r="N10" s="41" t="s">
        <v>183</v>
      </c>
      <c r="O10" s="84" t="s">
        <v>62</v>
      </c>
      <c r="P10" s="107" t="s">
        <v>187</v>
      </c>
    </row>
    <row r="11" spans="1:16" x14ac:dyDescent="0.4">
      <c r="A11" s="10" t="s">
        <v>10</v>
      </c>
      <c r="B11" s="149" t="s">
        <v>1</v>
      </c>
      <c r="C11" s="150"/>
      <c r="D11" s="150"/>
      <c r="E11" s="150"/>
      <c r="F11" s="150"/>
      <c r="G11" s="150"/>
      <c r="H11" s="150"/>
      <c r="I11" s="150"/>
      <c r="J11" s="150"/>
      <c r="K11" s="7"/>
      <c r="L11" s="21"/>
      <c r="M11" s="70"/>
      <c r="N11" s="99"/>
      <c r="O11" s="85"/>
      <c r="P11" s="87"/>
    </row>
    <row r="12" spans="1:16" x14ac:dyDescent="0.4">
      <c r="A12" s="11"/>
      <c r="B12" s="151"/>
      <c r="C12" s="160"/>
      <c r="D12" s="160"/>
      <c r="E12" s="160"/>
      <c r="F12" s="160"/>
      <c r="G12" s="160"/>
      <c r="H12" s="160"/>
      <c r="I12" s="160"/>
      <c r="J12" s="160"/>
      <c r="K12" s="5"/>
      <c r="L12" s="46"/>
      <c r="M12" s="61"/>
      <c r="N12" s="77"/>
      <c r="O12" s="46"/>
      <c r="P12" s="88"/>
    </row>
    <row r="13" spans="1:16" ht="33.75" customHeight="1" x14ac:dyDescent="0.4">
      <c r="A13" s="12" t="s">
        <v>11</v>
      </c>
      <c r="B13" s="152" t="s">
        <v>2</v>
      </c>
      <c r="C13" s="153"/>
      <c r="D13" s="153"/>
      <c r="E13" s="153"/>
      <c r="F13" s="153"/>
      <c r="G13" s="153"/>
      <c r="H13" s="153"/>
      <c r="I13" s="153"/>
      <c r="J13" s="153"/>
      <c r="K13" s="6"/>
      <c r="L13" s="47"/>
      <c r="M13" s="61"/>
      <c r="N13" s="77"/>
      <c r="O13" s="46"/>
      <c r="P13" s="88"/>
    </row>
    <row r="14" spans="1:16" x14ac:dyDescent="0.4">
      <c r="A14" s="11"/>
      <c r="B14" s="137"/>
      <c r="C14" s="138"/>
      <c r="D14" s="138"/>
      <c r="E14" s="138"/>
      <c r="F14" s="138"/>
      <c r="G14" s="138"/>
      <c r="H14" s="138"/>
      <c r="I14" s="138"/>
      <c r="J14" s="138"/>
      <c r="K14" s="5"/>
      <c r="L14" s="46"/>
      <c r="M14" s="61"/>
      <c r="N14" s="77"/>
      <c r="O14" s="46"/>
      <c r="P14" s="88"/>
    </row>
    <row r="15" spans="1:16" x14ac:dyDescent="0.4">
      <c r="A15" s="13" t="s">
        <v>13</v>
      </c>
      <c r="B15" s="145" t="s">
        <v>3</v>
      </c>
      <c r="C15" s="146"/>
      <c r="D15" s="146"/>
      <c r="E15" s="146"/>
      <c r="F15" s="146"/>
      <c r="G15" s="146"/>
      <c r="H15" s="146"/>
      <c r="I15" s="146"/>
      <c r="J15" s="146"/>
      <c r="K15" s="5"/>
      <c r="L15" s="46"/>
      <c r="M15" s="61"/>
      <c r="N15" s="77"/>
      <c r="O15" s="46"/>
      <c r="P15" s="88"/>
    </row>
    <row r="16" spans="1:16" ht="18" customHeight="1" x14ac:dyDescent="0.4">
      <c r="A16" s="13"/>
      <c r="B16" s="151"/>
      <c r="C16" s="160"/>
      <c r="D16" s="160"/>
      <c r="E16" s="160"/>
      <c r="F16" s="160"/>
      <c r="G16" s="160"/>
      <c r="H16" s="160"/>
      <c r="I16" s="160"/>
      <c r="J16" s="160"/>
      <c r="K16" s="5"/>
      <c r="L16" s="46"/>
      <c r="M16" s="61"/>
      <c r="N16" s="77"/>
      <c r="O16" s="46"/>
      <c r="P16" s="88"/>
    </row>
    <row r="17" spans="1:16" x14ac:dyDescent="0.4">
      <c r="A17" s="13" t="s">
        <v>12</v>
      </c>
      <c r="B17" s="145" t="s">
        <v>4</v>
      </c>
      <c r="C17" s="146"/>
      <c r="D17" s="146"/>
      <c r="E17" s="146"/>
      <c r="F17" s="146"/>
      <c r="G17" s="146"/>
      <c r="H17" s="146"/>
      <c r="I17" s="146"/>
      <c r="J17" s="146"/>
      <c r="K17" s="5"/>
      <c r="L17" s="46"/>
      <c r="M17" s="61"/>
      <c r="N17" s="77"/>
      <c r="O17" s="46"/>
      <c r="P17" s="88"/>
    </row>
    <row r="18" spans="1:16" x14ac:dyDescent="0.4">
      <c r="A18" s="11"/>
      <c r="B18" s="133"/>
      <c r="C18" s="134"/>
      <c r="D18" s="134"/>
      <c r="E18" s="134"/>
      <c r="F18" s="134"/>
      <c r="G18" s="134"/>
      <c r="H18" s="134"/>
      <c r="I18" s="134"/>
      <c r="J18" s="134"/>
      <c r="K18" s="5"/>
      <c r="L18" s="46"/>
      <c r="M18" s="61"/>
      <c r="N18" s="77"/>
      <c r="O18" s="46"/>
      <c r="P18" s="88"/>
    </row>
    <row r="19" spans="1:16" x14ac:dyDescent="0.4">
      <c r="A19" s="17" t="s">
        <v>0</v>
      </c>
      <c r="B19" s="135" t="s">
        <v>5</v>
      </c>
      <c r="C19" s="136"/>
      <c r="D19" s="136"/>
      <c r="E19" s="136"/>
      <c r="F19" s="136"/>
      <c r="G19" s="136"/>
      <c r="H19" s="136"/>
      <c r="I19" s="136"/>
      <c r="J19" s="136"/>
      <c r="K19" s="18"/>
      <c r="L19" s="48"/>
      <c r="M19" s="61"/>
      <c r="N19" s="77"/>
      <c r="O19" s="46"/>
      <c r="P19" s="88"/>
    </row>
    <row r="20" spans="1:16" x14ac:dyDescent="0.4">
      <c r="A20" s="17"/>
      <c r="B20" s="156" t="s">
        <v>92</v>
      </c>
      <c r="C20" s="157"/>
      <c r="D20" s="157"/>
      <c r="E20" s="157"/>
      <c r="F20" s="157"/>
      <c r="G20" s="157"/>
      <c r="H20" s="157"/>
      <c r="I20" s="157"/>
      <c r="J20" s="137"/>
      <c r="K20" s="18"/>
      <c r="L20" s="48"/>
      <c r="M20" s="61">
        <v>500</v>
      </c>
      <c r="N20" s="77"/>
      <c r="O20" s="46">
        <f>SUM(K20:N20)</f>
        <v>500</v>
      </c>
      <c r="P20" s="88"/>
    </row>
    <row r="21" spans="1:16" x14ac:dyDescent="0.4">
      <c r="A21" s="17"/>
      <c r="B21" s="156" t="s">
        <v>91</v>
      </c>
      <c r="C21" s="157"/>
      <c r="D21" s="157"/>
      <c r="E21" s="157"/>
      <c r="F21" s="157"/>
      <c r="G21" s="157"/>
      <c r="H21" s="157"/>
      <c r="I21" s="157"/>
      <c r="J21" s="137"/>
      <c r="K21" s="18"/>
      <c r="L21" s="48"/>
      <c r="M21" s="61">
        <v>300</v>
      </c>
      <c r="N21" s="77"/>
      <c r="O21" s="46">
        <f t="shared" ref="O21:O25" si="0">SUM(K21:N21)</f>
        <v>300</v>
      </c>
      <c r="P21" s="88"/>
    </row>
    <row r="22" spans="1:16" x14ac:dyDescent="0.4">
      <c r="A22" s="17"/>
      <c r="B22" s="156" t="s">
        <v>93</v>
      </c>
      <c r="C22" s="157"/>
      <c r="D22" s="157"/>
      <c r="E22" s="157"/>
      <c r="F22" s="157"/>
      <c r="G22" s="157"/>
      <c r="H22" s="157"/>
      <c r="I22" s="157"/>
      <c r="J22" s="137"/>
      <c r="K22" s="18"/>
      <c r="L22" s="48"/>
      <c r="M22" s="61">
        <v>100</v>
      </c>
      <c r="N22" s="77"/>
      <c r="O22" s="46">
        <f t="shared" si="0"/>
        <v>100</v>
      </c>
      <c r="P22" s="88"/>
    </row>
    <row r="23" spans="1:16" x14ac:dyDescent="0.4">
      <c r="A23" s="17"/>
      <c r="B23" s="156" t="s">
        <v>94</v>
      </c>
      <c r="C23" s="157"/>
      <c r="D23" s="157"/>
      <c r="E23" s="157"/>
      <c r="F23" s="157"/>
      <c r="G23" s="157"/>
      <c r="H23" s="157"/>
      <c r="I23" s="157"/>
      <c r="J23" s="137"/>
      <c r="K23" s="18"/>
      <c r="L23" s="48"/>
      <c r="M23" s="61">
        <v>100</v>
      </c>
      <c r="N23" s="77"/>
      <c r="O23" s="46">
        <f t="shared" si="0"/>
        <v>100</v>
      </c>
      <c r="P23" s="88"/>
    </row>
    <row r="24" spans="1:16" x14ac:dyDescent="0.4">
      <c r="A24" s="17"/>
      <c r="B24" s="156" t="s">
        <v>95</v>
      </c>
      <c r="C24" s="157"/>
      <c r="D24" s="157"/>
      <c r="E24" s="157"/>
      <c r="F24" s="157"/>
      <c r="G24" s="157"/>
      <c r="H24" s="157"/>
      <c r="I24" s="157"/>
      <c r="J24" s="137"/>
      <c r="K24" s="18"/>
      <c r="L24" s="48"/>
      <c r="M24" s="61">
        <v>100</v>
      </c>
      <c r="N24" s="77"/>
      <c r="O24" s="46">
        <f t="shared" si="0"/>
        <v>100</v>
      </c>
      <c r="P24" s="88"/>
    </row>
    <row r="25" spans="1:16" ht="18" customHeight="1" thickBot="1" x14ac:dyDescent="0.45">
      <c r="A25" s="14"/>
      <c r="B25" s="156" t="s">
        <v>96</v>
      </c>
      <c r="C25" s="157"/>
      <c r="D25" s="157"/>
      <c r="E25" s="157"/>
      <c r="F25" s="157"/>
      <c r="G25" s="157"/>
      <c r="H25" s="157"/>
      <c r="I25" s="157"/>
      <c r="J25" s="137"/>
      <c r="K25" s="22"/>
      <c r="L25" s="49"/>
      <c r="M25" s="61">
        <v>100</v>
      </c>
      <c r="N25" s="77"/>
      <c r="O25" s="46">
        <f t="shared" si="0"/>
        <v>100</v>
      </c>
      <c r="P25" s="88"/>
    </row>
    <row r="26" spans="1:16" ht="25" customHeight="1" thickTop="1" x14ac:dyDescent="0.4">
      <c r="A26" s="15"/>
      <c r="B26" s="139" t="s">
        <v>7</v>
      </c>
      <c r="C26" s="139"/>
      <c r="D26" s="139"/>
      <c r="E26" s="139"/>
      <c r="F26" s="139"/>
      <c r="G26" s="139"/>
      <c r="H26" s="139"/>
      <c r="I26" s="139"/>
      <c r="J26" s="139"/>
      <c r="K26" s="9">
        <f>SUM(K11:K25)</f>
        <v>0</v>
      </c>
      <c r="L26" s="38">
        <v>3000</v>
      </c>
      <c r="M26" s="9">
        <f>SUM(M11:M25)</f>
        <v>1200</v>
      </c>
      <c r="N26" s="9">
        <f>SUM(N11:N25)</f>
        <v>0</v>
      </c>
      <c r="O26" s="38">
        <f>SUM(O11:O25)</f>
        <v>1200</v>
      </c>
      <c r="P26" s="90">
        <f>SUM(P11:P25)</f>
        <v>0</v>
      </c>
    </row>
    <row r="27" spans="1:16" ht="20.149999999999999" customHeight="1" x14ac:dyDescent="0.4">
      <c r="A27" s="42"/>
      <c r="B27" s="144" t="s">
        <v>36</v>
      </c>
      <c r="C27" s="144"/>
      <c r="D27" s="144"/>
      <c r="E27" s="144"/>
      <c r="F27" s="144"/>
      <c r="G27" s="144"/>
      <c r="H27" s="144"/>
      <c r="I27" s="144"/>
      <c r="J27" s="144"/>
      <c r="K27" s="43">
        <v>245</v>
      </c>
      <c r="L27" s="44"/>
      <c r="M27" s="18"/>
      <c r="N27" s="48"/>
      <c r="O27" s="48"/>
      <c r="P27" s="93"/>
    </row>
    <row r="28" spans="1:16" ht="20.149999999999999" customHeight="1" thickBot="1" x14ac:dyDescent="0.45">
      <c r="A28" s="50"/>
      <c r="B28" s="140" t="s">
        <v>185</v>
      </c>
      <c r="C28" s="140"/>
      <c r="D28" s="140"/>
      <c r="E28" s="140"/>
      <c r="F28" s="140"/>
      <c r="G28" s="140"/>
      <c r="H28" s="140"/>
      <c r="I28" s="140"/>
      <c r="J28" s="140"/>
      <c r="K28" s="141">
        <f>K27+K26+L26-O26</f>
        <v>2045</v>
      </c>
      <c r="L28" s="142"/>
      <c r="M28" s="39"/>
      <c r="N28" s="79"/>
      <c r="O28" s="79"/>
      <c r="P28" s="60"/>
    </row>
    <row r="29" spans="1:16" x14ac:dyDescent="0.4">
      <c r="B29" s="131" t="s">
        <v>169</v>
      </c>
      <c r="C29" s="131"/>
      <c r="D29" s="131"/>
      <c r="E29" s="131"/>
      <c r="F29" s="131"/>
      <c r="G29" s="131"/>
      <c r="H29" s="131"/>
      <c r="I29" s="131"/>
      <c r="J29" s="131"/>
      <c r="K29" s="2">
        <v>0</v>
      </c>
      <c r="L29" s="25">
        <v>1500</v>
      </c>
      <c r="O29" s="25">
        <f>O25+O24+O23+O22+O21+O20</f>
        <v>1200</v>
      </c>
      <c r="P29" s="122"/>
    </row>
    <row r="30" spans="1:16" x14ac:dyDescent="0.4">
      <c r="B30" s="132"/>
      <c r="C30" s="132"/>
      <c r="D30" s="132"/>
      <c r="E30" s="132"/>
      <c r="F30" s="132"/>
      <c r="G30" s="132"/>
      <c r="H30" s="132"/>
      <c r="I30" s="132"/>
      <c r="J30" s="132"/>
    </row>
  </sheetData>
  <mergeCells count="24">
    <mergeCell ref="K28:L28"/>
    <mergeCell ref="A3:O3"/>
    <mergeCell ref="B30:J30"/>
    <mergeCell ref="B14:J14"/>
    <mergeCell ref="B15:J15"/>
    <mergeCell ref="B16:J16"/>
    <mergeCell ref="B17:J17"/>
    <mergeCell ref="B18:J18"/>
    <mergeCell ref="B19:J19"/>
    <mergeCell ref="B25:J25"/>
    <mergeCell ref="B26:J26"/>
    <mergeCell ref="B27:J27"/>
    <mergeCell ref="B29:J29"/>
    <mergeCell ref="B28:J28"/>
    <mergeCell ref="B13:J13"/>
    <mergeCell ref="A4:K4"/>
    <mergeCell ref="B22:J22"/>
    <mergeCell ref="B23:J23"/>
    <mergeCell ref="B24:J24"/>
    <mergeCell ref="B10:J10"/>
    <mergeCell ref="B11:J11"/>
    <mergeCell ref="B12:J12"/>
    <mergeCell ref="B20:J20"/>
    <mergeCell ref="B21:J21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1.vk </vt:lpstr>
      <vt:lpstr>2.vk </vt:lpstr>
      <vt:lpstr>3.vk</vt:lpstr>
      <vt:lpstr>4.vk </vt:lpstr>
      <vt:lpstr>5.vk </vt:lpstr>
      <vt:lpstr>6.vk</vt:lpstr>
      <vt:lpstr>7.vk</vt:lpstr>
      <vt:lpstr>8.vk</vt:lpstr>
      <vt:lpstr>9.vk</vt:lpstr>
      <vt:lpstr>10.vk</vt:lpstr>
      <vt:lpstr>11.vk</vt:lpstr>
      <vt:lpstr>12.vk</vt:lpstr>
      <vt:lpstr>'1.vk '!Nyomtatási_terület</vt:lpstr>
      <vt:lpstr>'10.vk'!Nyomtatási_terület</vt:lpstr>
      <vt:lpstr>'11.vk'!Nyomtatási_terület</vt:lpstr>
      <vt:lpstr>'12.vk'!Nyomtatási_terület</vt:lpstr>
      <vt:lpstr>'2.vk '!Nyomtatási_terület</vt:lpstr>
      <vt:lpstr>'3.vk'!Nyomtatási_terület</vt:lpstr>
      <vt:lpstr>'4.vk '!Nyomtatási_terület</vt:lpstr>
      <vt:lpstr>'5.vk '!Nyomtatási_terület</vt:lpstr>
      <vt:lpstr>'6.vk'!Nyomtatási_terület</vt:lpstr>
      <vt:lpstr>'7.vk'!Nyomtatási_terület</vt:lpstr>
      <vt:lpstr>'8.vk'!Nyomtatási_terület</vt:lpstr>
      <vt:lpstr>'9.vk'!Nyomtatási_terület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Eckert Szilvia</dc:creator>
  <cp:lastModifiedBy>Dr. Lohonyai Bernadett</cp:lastModifiedBy>
  <cp:lastPrinted>2025-07-14T12:03:25Z</cp:lastPrinted>
  <dcterms:created xsi:type="dcterms:W3CDTF">2022-05-04T11:03:36Z</dcterms:created>
  <dcterms:modified xsi:type="dcterms:W3CDTF">2025-09-03T07:11:24Z</dcterms:modified>
</cp:coreProperties>
</file>