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xr:revisionPtr revIDLastSave="0" documentId="13_ncr:1_{F5A53E8B-2084-4DC3-9102-1487DA4C4D04}" xr6:coauthVersionLast="47" xr6:coauthVersionMax="47" xr10:uidLastSave="{00000000-0000-0000-0000-000000000000}"/>
  <bookViews>
    <workbookView xWindow="-108" yWindow="-108" windowWidth="23256" windowHeight="12456" tabRatio="844" activeTab="7" xr2:uid="{00000000-000D-0000-FFFF-FFFF00000000}"/>
  </bookViews>
  <sheets>
    <sheet name="1. beolv.VM" sheetId="10" r:id="rId1"/>
    <sheet name="2. beolv. VM" sheetId="12" r:id="rId2"/>
    <sheet name="Átvevő VM" sheetId="9" r:id="rId3"/>
    <sheet name="Belvadással létrejött társ.VM" sheetId="8" r:id="rId4"/>
    <sheet name="1. beolvavó VL" sheetId="6" r:id="rId5"/>
    <sheet name="2. beolvadó VL" sheetId="13" r:id="rId6"/>
    <sheet name="Átvevő VL" sheetId="14" r:id="rId7"/>
    <sheet name="Beolvadással létrejött társ.VL" sheetId="1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35" i="15" l="1"/>
  <c r="C303" i="14"/>
  <c r="C447" i="15"/>
  <c r="C1144" i="15"/>
  <c r="C1113" i="15"/>
  <c r="C1106" i="15"/>
  <c r="C1083" i="15"/>
  <c r="C1080" i="15"/>
  <c r="C1072" i="15" s="1"/>
  <c r="C1058" i="15"/>
  <c r="C1050" i="15" s="1"/>
  <c r="C1047" i="15"/>
  <c r="C1039" i="15"/>
  <c r="C1036" i="15"/>
  <c r="C1034" i="15"/>
  <c r="C1033" i="15"/>
  <c r="C1002" i="15"/>
  <c r="C979" i="15"/>
  <c r="C969" i="15"/>
  <c r="C960" i="15"/>
  <c r="C959" i="15" s="1"/>
  <c r="C935" i="15"/>
  <c r="C929" i="15" s="1"/>
  <c r="C914" i="15"/>
  <c r="C907" i="15"/>
  <c r="C903" i="15"/>
  <c r="C106" i="15"/>
  <c r="C27" i="15"/>
  <c r="C19" i="15"/>
  <c r="C7" i="15"/>
  <c r="C698" i="14"/>
  <c r="C691" i="14"/>
  <c r="C1032" i="15" l="1"/>
  <c r="C978" i="15"/>
  <c r="C913" i="15"/>
  <c r="C26" i="15"/>
  <c r="C6" i="15"/>
  <c r="C5" i="15" s="1"/>
  <c r="C911" i="15"/>
  <c r="C669" i="14"/>
  <c r="C1030" i="15" l="1"/>
  <c r="C659" i="14"/>
  <c r="C656" i="14" l="1"/>
  <c r="C616" i="14"/>
  <c r="C585" i="14"/>
  <c r="C632" i="14"/>
  <c r="C604" i="14" l="1"/>
  <c r="C595" i="14"/>
  <c r="C24" i="14" l="1"/>
  <c r="C7" i="14" l="1"/>
  <c r="C374" i="13" l="1"/>
  <c r="C365" i="13" l="1"/>
  <c r="C291" i="13" l="1"/>
  <c r="C288" i="13" s="1"/>
  <c r="C12" i="13" l="1"/>
  <c r="C23" i="6" l="1"/>
  <c r="C7" i="6"/>
  <c r="C6" i="6" s="1"/>
  <c r="C17" i="6"/>
  <c r="C76" i="6" l="1"/>
  <c r="C15" i="6" l="1"/>
  <c r="C5" i="6" s="1"/>
  <c r="C97" i="6"/>
  <c r="C20" i="12"/>
  <c r="C20" i="9"/>
  <c r="E24" i="10" l="1"/>
  <c r="C20" i="10"/>
  <c r="C358" i="13" l="1"/>
  <c r="C94" i="6"/>
  <c r="C1038" i="15" l="1"/>
  <c r="C1104" i="15"/>
  <c r="C113" i="6"/>
  <c r="C111" i="6" s="1"/>
  <c r="C1158" i="15" l="1"/>
  <c r="C106" i="6"/>
  <c r="C103" i="6" l="1"/>
  <c r="C99" i="6" l="1"/>
  <c r="C118" i="6" s="1"/>
  <c r="C102" i="6"/>
  <c r="C88" i="6"/>
  <c r="C87" i="6" s="1"/>
  <c r="C82" i="6" l="1"/>
  <c r="C84" i="6"/>
  <c r="C81" i="6" l="1"/>
  <c r="C74" i="6" l="1"/>
  <c r="C73" i="6" s="1"/>
  <c r="C71" i="6" s="1"/>
  <c r="C92" i="6" l="1"/>
  <c r="C24" i="9" l="1"/>
  <c r="C16" i="9"/>
  <c r="C9" i="9"/>
  <c r="C5" i="9"/>
  <c r="E28" i="10"/>
  <c r="E27" i="10"/>
  <c r="E26" i="10"/>
  <c r="E25" i="10"/>
  <c r="D24" i="10"/>
  <c r="C24" i="10"/>
  <c r="E23" i="10"/>
  <c r="E22" i="10"/>
  <c r="E21" i="10"/>
  <c r="E20" i="10"/>
  <c r="E19" i="10"/>
  <c r="E18" i="10"/>
  <c r="E17" i="10"/>
  <c r="D16" i="10"/>
  <c r="C16" i="10"/>
  <c r="C29" i="10" s="1"/>
  <c r="E14" i="10"/>
  <c r="E13" i="10"/>
  <c r="E12" i="10"/>
  <c r="E11" i="10"/>
  <c r="E10" i="10"/>
  <c r="D9" i="10"/>
  <c r="C9" i="10"/>
  <c r="E8" i="10"/>
  <c r="E7" i="10"/>
  <c r="E6" i="10"/>
  <c r="D5" i="10"/>
  <c r="C5" i="10"/>
  <c r="C15" i="10" s="1"/>
  <c r="C29" i="9" l="1"/>
  <c r="C15" i="9"/>
  <c r="E5" i="10"/>
  <c r="E16" i="10"/>
  <c r="E29" i="10" s="1"/>
  <c r="E9" i="10"/>
  <c r="D15" i="10"/>
  <c r="D29" i="10"/>
  <c r="C30" i="10"/>
  <c r="E15" i="10"/>
  <c r="C30" i="9" l="1"/>
  <c r="E30" i="10"/>
  <c r="D30" i="10"/>
  <c r="C591" i="14"/>
  <c r="C721" i="14" l="1"/>
  <c r="C655" i="14"/>
  <c r="C653" i="14"/>
  <c r="C646" i="14"/>
  <c r="C611" i="14"/>
  <c r="C603" i="14" s="1"/>
  <c r="C590" i="14"/>
  <c r="C14" i="14"/>
  <c r="C13" i="14" s="1"/>
  <c r="C5" i="14" s="1"/>
  <c r="C588" i="14" l="1"/>
  <c r="C689" i="14"/>
  <c r="C652" i="14"/>
  <c r="C615" i="14"/>
  <c r="C644" i="14" l="1"/>
  <c r="C728" i="14"/>
  <c r="C386" i="13"/>
  <c r="C380" i="13"/>
  <c r="C377" i="13"/>
  <c r="C357" i="13" s="1"/>
  <c r="C326" i="13"/>
  <c r="C317" i="13"/>
  <c r="C311" i="13"/>
  <c r="C379" i="13" l="1"/>
  <c r="C276" i="13"/>
  <c r="C270" i="13"/>
  <c r="C267" i="13"/>
  <c r="C138" i="13"/>
  <c r="C81" i="13"/>
  <c r="C11" i="13" s="1"/>
  <c r="C7" i="13"/>
  <c r="C5" i="13" s="1"/>
  <c r="C316" i="13" l="1"/>
  <c r="C309" i="13"/>
  <c r="C349" i="13"/>
  <c r="C342" i="13"/>
  <c r="C274" i="13"/>
  <c r="C272" i="13" l="1"/>
  <c r="C340" i="13" s="1"/>
  <c r="C348" i="13"/>
  <c r="C395" i="13" s="1"/>
  <c r="E28" i="8" l="1"/>
  <c r="E26" i="8"/>
  <c r="E27" i="8"/>
  <c r="E25" i="8"/>
  <c r="E23" i="8"/>
  <c r="E18" i="8"/>
  <c r="E19" i="8"/>
  <c r="E20" i="8"/>
  <c r="E21" i="8"/>
  <c r="E22" i="8"/>
  <c r="E17" i="8"/>
  <c r="E14" i="8"/>
  <c r="E11" i="8"/>
  <c r="E12" i="8"/>
  <c r="E13" i="8"/>
  <c r="E10" i="8"/>
  <c r="E7" i="8"/>
  <c r="E8" i="8"/>
  <c r="E6" i="8"/>
  <c r="E6" i="12"/>
  <c r="D6" i="8" s="1"/>
  <c r="D11" i="8"/>
  <c r="C12" i="8"/>
  <c r="C11" i="8"/>
  <c r="C6" i="8"/>
  <c r="C7" i="8"/>
  <c r="C8" i="8"/>
  <c r="C10" i="8"/>
  <c r="C13" i="8"/>
  <c r="E28" i="12"/>
  <c r="D28" i="8" s="1"/>
  <c r="E27" i="12"/>
  <c r="D27" i="8" s="1"/>
  <c r="E26" i="12"/>
  <c r="D26" i="8" s="1"/>
  <c r="E25" i="12"/>
  <c r="D25" i="8" s="1"/>
  <c r="E23" i="12"/>
  <c r="D23" i="8" s="1"/>
  <c r="E22" i="12"/>
  <c r="D22" i="8" s="1"/>
  <c r="E21" i="12"/>
  <c r="D21" i="8" s="1"/>
  <c r="E20" i="12"/>
  <c r="D20" i="8" s="1"/>
  <c r="E19" i="12"/>
  <c r="D19" i="8" s="1"/>
  <c r="E18" i="12"/>
  <c r="E17" i="12"/>
  <c r="D17" i="8" s="1"/>
  <c r="E14" i="12"/>
  <c r="D14" i="8" s="1"/>
  <c r="E13" i="12"/>
  <c r="D13" i="8" s="1"/>
  <c r="E12" i="12"/>
  <c r="D12" i="8" s="1"/>
  <c r="E11" i="12"/>
  <c r="E10" i="12"/>
  <c r="E8" i="12"/>
  <c r="D8" i="8" s="1"/>
  <c r="E7" i="12"/>
  <c r="D7" i="8" s="1"/>
  <c r="C25" i="8"/>
  <c r="C28" i="8"/>
  <c r="C27" i="8"/>
  <c r="C26" i="8"/>
  <c r="C22" i="8"/>
  <c r="C23" i="8"/>
  <c r="C21" i="8"/>
  <c r="C20" i="8"/>
  <c r="H20" i="8" s="1"/>
  <c r="C19" i="8"/>
  <c r="C18" i="8"/>
  <c r="C17" i="8"/>
  <c r="C14" i="8"/>
  <c r="H6" i="8" l="1"/>
  <c r="E24" i="12"/>
  <c r="E16" i="12"/>
  <c r="E29" i="12" s="1"/>
  <c r="D18" i="8"/>
  <c r="E9" i="12"/>
  <c r="D10" i="8"/>
  <c r="E5" i="12"/>
  <c r="E15" i="12" l="1"/>
  <c r="C9" i="8"/>
  <c r="C5" i="8"/>
  <c r="D24" i="12"/>
  <c r="C24" i="12"/>
  <c r="D16" i="12"/>
  <c r="C16" i="12"/>
  <c r="D9" i="12"/>
  <c r="C9" i="12"/>
  <c r="D5" i="12"/>
  <c r="D15" i="12" s="1"/>
  <c r="C5" i="12"/>
  <c r="C29" i="12" l="1"/>
  <c r="C15" i="8"/>
  <c r="D29" i="12"/>
  <c r="C15" i="12"/>
  <c r="D24" i="8"/>
  <c r="G24" i="8"/>
  <c r="F24" i="8"/>
  <c r="E24" i="8"/>
  <c r="C24" i="8"/>
  <c r="H28" i="8"/>
  <c r="H27" i="8"/>
  <c r="H26" i="8"/>
  <c r="H25" i="8"/>
  <c r="H23" i="8"/>
  <c r="H22" i="8"/>
  <c r="H21" i="8"/>
  <c r="H19" i="8"/>
  <c r="H18" i="8"/>
  <c r="H17" i="8"/>
  <c r="G16" i="8"/>
  <c r="F16" i="8"/>
  <c r="E16" i="8"/>
  <c r="D16" i="8"/>
  <c r="C16" i="8"/>
  <c r="G9" i="8"/>
  <c r="F9" i="8"/>
  <c r="G5" i="8"/>
  <c r="G15" i="8" s="1"/>
  <c r="F5" i="8"/>
  <c r="H5" i="8" s="1"/>
  <c r="H14" i="8"/>
  <c r="H13" i="8"/>
  <c r="H12" i="8"/>
  <c r="H11" i="8"/>
  <c r="H10" i="8"/>
  <c r="H8" i="8"/>
  <c r="H7" i="8"/>
  <c r="E9" i="8"/>
  <c r="E5" i="8"/>
  <c r="D9" i="8"/>
  <c r="D5" i="8"/>
  <c r="H9" i="8" l="1"/>
  <c r="F15" i="8"/>
  <c r="G29" i="8"/>
  <c r="F29" i="8"/>
  <c r="E15" i="8"/>
  <c r="E29" i="8"/>
  <c r="H24" i="8"/>
  <c r="D29" i="8"/>
  <c r="D15" i="8"/>
  <c r="C29" i="8"/>
  <c r="H16" i="8"/>
  <c r="H15" i="8" l="1"/>
  <c r="H29" i="8"/>
</calcChain>
</file>

<file path=xl/sharedStrings.xml><?xml version="1.0" encoding="utf-8"?>
<sst xmlns="http://schemas.openxmlformats.org/spreadsheetml/2006/main" count="6270" uniqueCount="1790">
  <si>
    <t>1.</t>
  </si>
  <si>
    <t>2.</t>
  </si>
  <si>
    <t>3.</t>
  </si>
  <si>
    <t>ESZKÖZÖK ÖSSZESEN</t>
  </si>
  <si>
    <t>FORRÁSOK ÖSSZESEN</t>
  </si>
  <si>
    <t>4.</t>
  </si>
  <si>
    <t>Megnevezés</t>
  </si>
  <si>
    <t>A. BEFEKTETETT ESZKÖZÖK</t>
  </si>
  <si>
    <t>I. Immateriális javak</t>
  </si>
  <si>
    <t>II. Tárgyi eszközök</t>
  </si>
  <si>
    <t>Ingatlanok összesen</t>
  </si>
  <si>
    <t>Egyéb gépek, berendezések, járművek összesen</t>
  </si>
  <si>
    <t>III. Befektetett pénzügyi eszközök</t>
  </si>
  <si>
    <t>B. FORGÓESZKÖZÖK</t>
  </si>
  <si>
    <t>I. Készletek</t>
  </si>
  <si>
    <t xml:space="preserve">II. Követelések </t>
  </si>
  <si>
    <t>Belföldi követelések összesen</t>
  </si>
  <si>
    <t xml:space="preserve">Egyéb követelések összesen </t>
  </si>
  <si>
    <t xml:space="preserve">III. Értékpapirok </t>
  </si>
  <si>
    <t>IV. Pénzeszközök</t>
  </si>
  <si>
    <t>C. IDŐBELI ELHATÁROLÁSOK</t>
  </si>
  <si>
    <t>D. SAJÁT TŐKE</t>
  </si>
  <si>
    <t>F. KÖTELEZETTSÉGEK</t>
  </si>
  <si>
    <t>II. Hosszúlejártú kötelezettségek</t>
  </si>
  <si>
    <t>III. Rövid lejáratú kötelezettségek</t>
  </si>
  <si>
    <t>G. PASSZÍV IDŐBELI ELHATÁROLÁSOK</t>
  </si>
  <si>
    <t>Sor-szám</t>
  </si>
  <si>
    <t>I.   Jegyzett tőke</t>
  </si>
  <si>
    <t>IV. Eredménytartalék</t>
  </si>
  <si>
    <t>Befejezetlen beruházás</t>
  </si>
  <si>
    <t>V. Lekötött tartalék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</si>
  <si>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</si>
  <si>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</si>
  <si>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</si>
  <si>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</si>
  <si>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</si>
  <si>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</si>
  <si>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</si>
  <si>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</si>
  <si>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</si>
  <si>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</si>
  <si>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</si>
  <si>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</si>
  <si>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</si>
  <si>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</si>
  <si>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</si>
  <si>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</si>
  <si>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</si>
  <si>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</si>
  <si>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5.</t>
  </si>
  <si>
    <t>6.</t>
  </si>
  <si>
    <t>7.</t>
  </si>
  <si>
    <t>Egyéb rövid lejáratú kötelezettségek</t>
  </si>
  <si>
    <t xml:space="preserve">                                                                           ügyvezető</t>
  </si>
  <si>
    <t xml:space="preserve">                                                                         ügyvezető</t>
  </si>
  <si>
    <t>Beolvadó vagyona könyv szerinti értéken       (Ft)</t>
  </si>
  <si>
    <t>Átértékelés hatása</t>
  </si>
  <si>
    <t xml:space="preserve">                                                                                            ügyvezető</t>
  </si>
  <si>
    <t>Beolvadással létrejött társaság</t>
  </si>
  <si>
    <t>S  o   r   sz  á  m</t>
  </si>
  <si>
    <t>II. Jegyzett, de be nem fizetett tőke</t>
  </si>
  <si>
    <t>III. Tőketartalék</t>
  </si>
  <si>
    <t>VI. Értékelési tartalék</t>
  </si>
  <si>
    <t>I. Hátrasorolt kötelezettségek</t>
  </si>
  <si>
    <t>E. CÉLTARTALÉKOK</t>
  </si>
  <si>
    <t xml:space="preserve">Pro Veszprém Kft. </t>
  </si>
  <si>
    <t xml:space="preserve">Veszprém 2030 Kft. </t>
  </si>
  <si>
    <t xml:space="preserve">Swing-Swing Kft. </t>
  </si>
  <si>
    <r>
      <t xml:space="preserve">Swing-Swing Kft,          </t>
    </r>
    <r>
      <rPr>
        <sz val="10"/>
        <rFont val="Arial"/>
        <family val="2"/>
        <charset val="238"/>
      </rPr>
      <t>mint átvevő társaság vagyona könyv szerinti értéken (ezer Ft)</t>
    </r>
  </si>
  <si>
    <t>Rendezés</t>
  </si>
  <si>
    <t>Különbözetek</t>
  </si>
  <si>
    <t xml:space="preserve">                                                                                                                                             </t>
  </si>
  <si>
    <t>(adatok ezer Ft-ban)</t>
  </si>
  <si>
    <r>
      <t>Pro Veszprém Kft.</t>
    </r>
    <r>
      <rPr>
        <sz val="10"/>
        <rFont val="Arial"/>
        <family val="2"/>
        <charset val="238"/>
      </rPr>
      <t>, mint 1. beolvadó társaság vagyona piaci értéken                 (EFt)</t>
    </r>
  </si>
  <si>
    <r>
      <t>Veszprém 2030 Kft.</t>
    </r>
    <r>
      <rPr>
        <sz val="10"/>
        <rFont val="Arial"/>
        <family val="2"/>
        <charset val="238"/>
      </rPr>
      <t>, mint 2. beolvadó társaság vagyona piaci értéken                 (EFt)</t>
    </r>
  </si>
  <si>
    <r>
      <t>Pro Veszprém Kft.</t>
    </r>
    <r>
      <rPr>
        <sz val="10"/>
        <rFont val="Arial"/>
        <family val="2"/>
        <charset val="238"/>
      </rPr>
      <t>, mint 1. beolvadó társaság vagyona könyv szerinti értéken       (EFt)</t>
    </r>
  </si>
  <si>
    <r>
      <t>Veszprém 2030 Kft.</t>
    </r>
    <r>
      <rPr>
        <sz val="10"/>
        <rFont val="Arial"/>
        <family val="2"/>
        <charset val="238"/>
      </rPr>
      <t>, mint 2. beolvadó társaság vagyona könyv szerinti értéken       (EFt)</t>
    </r>
  </si>
  <si>
    <t>Beolvadó vagyona piaci értéken (Ft)</t>
  </si>
  <si>
    <t>Vagyonleltár tervezete</t>
  </si>
  <si>
    <t>Swing-Swing Kft. Átvevő</t>
  </si>
  <si>
    <t>Vagyoni értékű jogok</t>
  </si>
  <si>
    <t>Követelések áruszállításból és szolgáltatásból</t>
  </si>
  <si>
    <t>Vezetői felelősségbiztosítás</t>
  </si>
  <si>
    <t>Eltérő esedékességű levonható ÁFA</t>
  </si>
  <si>
    <t>Társasági adó befizetési kötelezettség</t>
  </si>
  <si>
    <t>Helyi iparűzési adó elszámolási számla</t>
  </si>
  <si>
    <t>Innovációs járulék befizetési kötelezettség</t>
  </si>
  <si>
    <t>Pénztár</t>
  </si>
  <si>
    <t>Bankszámlák</t>
  </si>
  <si>
    <t>Árbevétel, bevétel időbeli elhatárolása</t>
  </si>
  <si>
    <t xml:space="preserve">Költségek, ráforditások időbeli elhatárolása </t>
  </si>
  <si>
    <t>II. Hosszúlejáratú kötelezettségek</t>
  </si>
  <si>
    <t>Vp. 4037 hrsz. Ingatlan vagyonkezelői jog</t>
  </si>
  <si>
    <t>Vp. 4061 hrsz. Ingatlan vagyonkezelői jog</t>
  </si>
  <si>
    <t>Vp. 4726/4 hrsz. Ingatlan vagyonkezelői jog</t>
  </si>
  <si>
    <t>Vp. 4069 hrsz. Ingatlan vagyonkezelői jog</t>
  </si>
  <si>
    <t>Vp. 2364/42 hrsz. Ingatlan vagyonkezelői jog</t>
  </si>
  <si>
    <t>Vp. 2364/12 hrsz. Villamos hálózat vagyonkezelői jog</t>
  </si>
  <si>
    <t>SZJA befizetési köt. - kifizetőt terhelő</t>
  </si>
  <si>
    <t>Szociális hozzájárulási adó befizetési kötelezettség</t>
  </si>
  <si>
    <t>Cégautó adó befizetési kötelezettség</t>
  </si>
  <si>
    <t>Eltérő esedékességű fizetendő ÁFA</t>
  </si>
  <si>
    <t>Ajánlati biztosíték</t>
  </si>
  <si>
    <t>Költségek, ráfordítások időbel elhatárolása</t>
  </si>
  <si>
    <t>Halasztott bevételek</t>
  </si>
  <si>
    <t>fsz</t>
  </si>
  <si>
    <t>GYKMI-23-59</t>
  </si>
  <si>
    <t>1131</t>
  </si>
  <si>
    <t>Művészeti installáció felhasználói jog</t>
  </si>
  <si>
    <t>IRODA-000-043</t>
  </si>
  <si>
    <t>1132</t>
  </si>
  <si>
    <t>Mikrotik Acces Point</t>
  </si>
  <si>
    <t>IRODA-000-095</t>
  </si>
  <si>
    <t>F-SECURE Elements Endpoint Protection</t>
  </si>
  <si>
    <t>ADV-23-63</t>
  </si>
  <si>
    <t>1315</t>
  </si>
  <si>
    <t>ADV-23-64</t>
  </si>
  <si>
    <t>GYK-23-01</t>
  </si>
  <si>
    <t>1251</t>
  </si>
  <si>
    <t>GYK-23-02</t>
  </si>
  <si>
    <t>GYK-23-03</t>
  </si>
  <si>
    <t>GYK-23-04</t>
  </si>
  <si>
    <t>GYK-23-05</t>
  </si>
  <si>
    <t>GYK-23-06</t>
  </si>
  <si>
    <t>GYK-23-07</t>
  </si>
  <si>
    <t>GYK-23-08</t>
  </si>
  <si>
    <t>GYK-23-09</t>
  </si>
  <si>
    <t>GYK-23-10</t>
  </si>
  <si>
    <t>GYK-23-11</t>
  </si>
  <si>
    <t>GYK-23-12</t>
  </si>
  <si>
    <t>GYK-23-13</t>
  </si>
  <si>
    <t>GYK-23-14</t>
  </si>
  <si>
    <t>GYK-23-15</t>
  </si>
  <si>
    <t>GYK-23-16</t>
  </si>
  <si>
    <t>GYK-23-17</t>
  </si>
  <si>
    <t>GYK-23-18</t>
  </si>
  <si>
    <t>GYK-23-19</t>
  </si>
  <si>
    <t>GYK-23-20</t>
  </si>
  <si>
    <t>GYK-23-21</t>
  </si>
  <si>
    <t>GYK-23-22</t>
  </si>
  <si>
    <t>GYK-23-23</t>
  </si>
  <si>
    <t>GYK-23-24</t>
  </si>
  <si>
    <t>GYK-23-25</t>
  </si>
  <si>
    <t>GYK-23-26</t>
  </si>
  <si>
    <t>GYK-23-27</t>
  </si>
  <si>
    <t>GYK-23-28</t>
  </si>
  <si>
    <t>GYK-23-29</t>
  </si>
  <si>
    <t>GYK-23-30</t>
  </si>
  <si>
    <t>GYK-23-31</t>
  </si>
  <si>
    <t>1242</t>
  </si>
  <si>
    <t>GYK-23-32</t>
  </si>
  <si>
    <t>GYK-23-33</t>
  </si>
  <si>
    <t>GYK-23-34</t>
  </si>
  <si>
    <t>GYK-23-35</t>
  </si>
  <si>
    <t>14151</t>
  </si>
  <si>
    <t>GYK-23-36</t>
  </si>
  <si>
    <t>GYK-23-37</t>
  </si>
  <si>
    <t>GYK-23-38</t>
  </si>
  <si>
    <t>GYK-23-39</t>
  </si>
  <si>
    <t>GYK-23-40</t>
  </si>
  <si>
    <t>GYK-23-41</t>
  </si>
  <si>
    <t>GYK-23-42</t>
  </si>
  <si>
    <t>GYK-23-43</t>
  </si>
  <si>
    <t>GYK-23-44</t>
  </si>
  <si>
    <t>GYK-23-45</t>
  </si>
  <si>
    <t>GYK-23-46</t>
  </si>
  <si>
    <t>GYK-23-47</t>
  </si>
  <si>
    <t>GYK-23-48</t>
  </si>
  <si>
    <t>GYK-23-49</t>
  </si>
  <si>
    <t>GYK-23-50</t>
  </si>
  <si>
    <t>GYK-23-51</t>
  </si>
  <si>
    <t>GYK-23-52</t>
  </si>
  <si>
    <t>GYK-23-53</t>
  </si>
  <si>
    <t>GYK-23-54</t>
  </si>
  <si>
    <t>GYK-23-55</t>
  </si>
  <si>
    <t>GYK-23-56</t>
  </si>
  <si>
    <t>GYK-23-57</t>
  </si>
  <si>
    <t>GYK-23-58</t>
  </si>
  <si>
    <t>GYK-23-61</t>
  </si>
  <si>
    <t>GYK-23-62</t>
  </si>
  <si>
    <t>GYK-24-01</t>
  </si>
  <si>
    <t>1311</t>
  </si>
  <si>
    <t>GYK-24-02</t>
  </si>
  <si>
    <t>GYK-24-03</t>
  </si>
  <si>
    <t>GYK-24-04</t>
  </si>
  <si>
    <t>GYK-24-06</t>
  </si>
  <si>
    <t>Könnyített csőkordon</t>
  </si>
  <si>
    <t>Karácsonyfa tartó</t>
  </si>
  <si>
    <t>J kioszk</t>
  </si>
  <si>
    <t>B kioszk</t>
  </si>
  <si>
    <t>D11/1/2/3 - Raktár - 2</t>
  </si>
  <si>
    <t>É1/1/2 - szociális 1</t>
  </si>
  <si>
    <t>K5/1/2 - Pihenő 2</t>
  </si>
  <si>
    <t>É4 - Elsősegély 1</t>
  </si>
  <si>
    <t>É5 - iroda 1</t>
  </si>
  <si>
    <t>D14 - Porta 2</t>
  </si>
  <si>
    <t>K2/1/2 - Szaniter 2</t>
  </si>
  <si>
    <t>D12/1/2 - szaniter 10</t>
  </si>
  <si>
    <t>D13 - Mechandise</t>
  </si>
  <si>
    <t>K1 - Szaniter 1</t>
  </si>
  <si>
    <t>D3 - Szaniter 3</t>
  </si>
  <si>
    <t>D4 - Szaniter 4</t>
  </si>
  <si>
    <t>D6 - Szaniter 6</t>
  </si>
  <si>
    <t>D7 - Szaniter 7</t>
  </si>
  <si>
    <t>É2/1/2/3 - raktár 1</t>
  </si>
  <si>
    <t>D10/1/2 - szociális 2</t>
  </si>
  <si>
    <t>D8 - Szaniter 8</t>
  </si>
  <si>
    <t>D5 - Szaniter 5</t>
  </si>
  <si>
    <t>K6 - Iroda 3</t>
  </si>
  <si>
    <t>D1 - Iroda 4</t>
  </si>
  <si>
    <t>É3/1/2 - Pihenő 1</t>
  </si>
  <si>
    <t>K4 - Elsősegély 3</t>
  </si>
  <si>
    <t>D9/1/2 - szaniter 6 AKM</t>
  </si>
  <si>
    <t>NY1 - backstage 1</t>
  </si>
  <si>
    <t>D2 - Porta 1</t>
  </si>
  <si>
    <t>K3 - Iroda 2</t>
  </si>
  <si>
    <t>Állványrendszer</t>
  </si>
  <si>
    <t>Kerítés 466 fm</t>
  </si>
  <si>
    <t>Helyi védett épület</t>
  </si>
  <si>
    <t>Gyárkert utak</t>
  </si>
  <si>
    <t>Fesztiválburkolat</t>
  </si>
  <si>
    <t>Park / zöldfelület/</t>
  </si>
  <si>
    <t>Kis szinpad</t>
  </si>
  <si>
    <t>Árnyékoló</t>
  </si>
  <si>
    <t>Játszóeszköz - egyensúlyozó virágos köteles</t>
  </si>
  <si>
    <t>Játszóeszköz - rugós virág játék</t>
  </si>
  <si>
    <t>Játszóeszköz - hangszeres kombinált játék</t>
  </si>
  <si>
    <t>Split klíma 2,5 KW beltéri-kültéri egységgel</t>
  </si>
  <si>
    <t>Split klíma 2,5 kW beltéri,-kültéri egységgel</t>
  </si>
  <si>
    <t>Elektromos fűtőpanel 05 - 1 kW telj.</t>
  </si>
  <si>
    <t>Elszivó ventilátor oldal falra</t>
  </si>
  <si>
    <t>Bár asztal</t>
  </si>
  <si>
    <t>Nadi Net P Mustard ülőbútor</t>
  </si>
  <si>
    <t>MMCITE polipasztal</t>
  </si>
  <si>
    <t>SimpliCity támlás pad SC-HP03</t>
  </si>
  <si>
    <t>SimpliCity asztal SC-A01</t>
  </si>
  <si>
    <t>MMCITÉ Rivage RVA150t napozóágy</t>
  </si>
  <si>
    <t>SZT-27 Cube hulladékgyűjtó 90 l</t>
  </si>
  <si>
    <t>SZH-04 Cube 3 egységes szelektív hull.gyűjtó</t>
  </si>
  <si>
    <t>SC-KT01 CimpliCity kerékpár támasz</t>
  </si>
  <si>
    <t>Gyárkert villamos hálózat</t>
  </si>
  <si>
    <t>Gyárkert  tűzvédelmi berendezés</t>
  </si>
  <si>
    <t>Gyárkert - vizhálózat</t>
  </si>
  <si>
    <t>Gyárkert - csapadékvíz hálózat</t>
  </si>
  <si>
    <t>Gyárkert - szennyvízhálózat</t>
  </si>
  <si>
    <t>3 kg-os porral oltó tűzoltókészülék</t>
  </si>
  <si>
    <t>Gyárkert - locsolóvíz hálózat</t>
  </si>
  <si>
    <t>SimpliCity támla nélküli pad</t>
  </si>
  <si>
    <t>KOREL KTP-12 Olymp klima</t>
  </si>
  <si>
    <t>Korel KTP-12 Olymp klíma</t>
  </si>
  <si>
    <t>Korel KTP-12 klíma</t>
  </si>
  <si>
    <t>Korel KTP-12 Olymp klima</t>
  </si>
  <si>
    <t>GYKPARK-23-60</t>
  </si>
  <si>
    <t>GYKUB-24-001-060</t>
  </si>
  <si>
    <t>GYKUB-24-001-061</t>
  </si>
  <si>
    <t>GYKUB-24-061-066</t>
  </si>
  <si>
    <t>GYRK-24-05</t>
  </si>
  <si>
    <t>IRODA-000-001</t>
  </si>
  <si>
    <t>14141</t>
  </si>
  <si>
    <t>IRODA-000-002</t>
  </si>
  <si>
    <t>14142</t>
  </si>
  <si>
    <t>IRODA-000-003</t>
  </si>
  <si>
    <t>IRODA-000-004</t>
  </si>
  <si>
    <t>IRODA-000-005</t>
  </si>
  <si>
    <t>IRODA-000-007</t>
  </si>
  <si>
    <t>IRODA-000-009</t>
  </si>
  <si>
    <t>IRODA-000-010</t>
  </si>
  <si>
    <t>IRODA-000-011</t>
  </si>
  <si>
    <t>IRODA-000-012</t>
  </si>
  <si>
    <t>IRODA-000-013</t>
  </si>
  <si>
    <t>IRODA-000-014</t>
  </si>
  <si>
    <t>IRODA-000-015</t>
  </si>
  <si>
    <t>IRODA-000-016</t>
  </si>
  <si>
    <t>IRODA-000-017</t>
  </si>
  <si>
    <t>IRODA-000-018</t>
  </si>
  <si>
    <t>IRODA-000-019</t>
  </si>
  <si>
    <t>IRODA-000-020</t>
  </si>
  <si>
    <t>IRODA-000-021</t>
  </si>
  <si>
    <t>1441</t>
  </si>
  <si>
    <t>IRODA-000-022</t>
  </si>
  <si>
    <t>14132</t>
  </si>
  <si>
    <t>IRODA-000-023</t>
  </si>
  <si>
    <t>IRODA-000-024</t>
  </si>
  <si>
    <t>IRODA-000-025</t>
  </si>
  <si>
    <t>IRODA-000-026</t>
  </si>
  <si>
    <t>IRODA-000-027</t>
  </si>
  <si>
    <t>IRODA-000-028</t>
  </si>
  <si>
    <t>IRODA-000-029</t>
  </si>
  <si>
    <t>IRODA-000-030</t>
  </si>
  <si>
    <t>IRODA-000-031</t>
  </si>
  <si>
    <t>IRODA-000-032</t>
  </si>
  <si>
    <t>IRODA-000-033</t>
  </si>
  <si>
    <t>IRODA-000-034</t>
  </si>
  <si>
    <t>IRODA-000-035</t>
  </si>
  <si>
    <t>IRODA-000-036</t>
  </si>
  <si>
    <t>IRODA-000-037</t>
  </si>
  <si>
    <t>IRODA-000-038</t>
  </si>
  <si>
    <t>IRODA-000-039</t>
  </si>
  <si>
    <t>IRODA-000-040</t>
  </si>
  <si>
    <t>IRODA-000-041</t>
  </si>
  <si>
    <t>IRODA-000-042</t>
  </si>
  <si>
    <t>14122</t>
  </si>
  <si>
    <t>Gyárkert parkoló</t>
  </si>
  <si>
    <t>Sörpad</t>
  </si>
  <si>
    <t>Fényfüzér-E27-25m</t>
  </si>
  <si>
    <t>Kaloda sörpadhoz</t>
  </si>
  <si>
    <t>NB HP 14"/WIN 10 Pro ezüst</t>
  </si>
  <si>
    <t>Targus notebook táska</t>
  </si>
  <si>
    <t>NB HP Elitbook/WIN 10 Pro</t>
  </si>
  <si>
    <t>NB HP 14"/WIN Pro</t>
  </si>
  <si>
    <t>NB HP 14"/WIN Pro ezüst</t>
  </si>
  <si>
    <t>NV HP 14"/WIN Pro</t>
  </si>
  <si>
    <t>NV HP 14"/WIN Pro ezüst</t>
  </si>
  <si>
    <t>NB HP Intel Corei/WIN 10 Pro</t>
  </si>
  <si>
    <t>Nespresso kapszulás kávéfőző</t>
  </si>
  <si>
    <t>IKEA asztal 200 * 60 cm</t>
  </si>
  <si>
    <t>IKEA asztal 140 * 60 cm</t>
  </si>
  <si>
    <t>IKEA asztal 120 * 60 cm</t>
  </si>
  <si>
    <t>Álló ventilátor 4060 WH</t>
  </si>
  <si>
    <t>Álló ventilátor 4060WH</t>
  </si>
  <si>
    <t>Fellowes Powershred iratmegsemmisitő</t>
  </si>
  <si>
    <t>Asus DVD író</t>
  </si>
  <si>
    <t>Asztali lámpa Lidl</t>
  </si>
  <si>
    <t>PLR 40 C digitális lézeres távolságmérő</t>
  </si>
  <si>
    <t>IRODA-000-044</t>
  </si>
  <si>
    <t>IRODA-000-045</t>
  </si>
  <si>
    <t>IRODA-000-046</t>
  </si>
  <si>
    <t>IRODA-000-047</t>
  </si>
  <si>
    <t>IRODA-000-048</t>
  </si>
  <si>
    <t>IRODA-000-049</t>
  </si>
  <si>
    <t>IRODA-000-050</t>
  </si>
  <si>
    <t>IRODA-000-051</t>
  </si>
  <si>
    <t>IRODA-000-052</t>
  </si>
  <si>
    <t>IRODA-000-053</t>
  </si>
  <si>
    <t>14131</t>
  </si>
  <si>
    <t>IRODA-000-054</t>
  </si>
  <si>
    <t>IRODA-000-055</t>
  </si>
  <si>
    <t>IRODA-000-056</t>
  </si>
  <si>
    <t>IRODA-000-057</t>
  </si>
  <si>
    <t>IRODA-000-058</t>
  </si>
  <si>
    <t>IRODA-000-059</t>
  </si>
  <si>
    <t>IRODA-000-060</t>
  </si>
  <si>
    <t>IRODA-000-061</t>
  </si>
  <si>
    <t>IRODA-000-062</t>
  </si>
  <si>
    <t>IRODA-000-063</t>
  </si>
  <si>
    <t>IRODA-000-064</t>
  </si>
  <si>
    <t>IRODA-000-065</t>
  </si>
  <si>
    <t>IRODA-000-066</t>
  </si>
  <si>
    <t>IRODA-000-067</t>
  </si>
  <si>
    <t>IRODA-000-068</t>
  </si>
  <si>
    <t>IRODA-000-069</t>
  </si>
  <si>
    <t>IRODA-000-070</t>
  </si>
  <si>
    <t>IRODA-000-071</t>
  </si>
  <si>
    <t>IRODA-000-072</t>
  </si>
  <si>
    <t>IRODA-000-073</t>
  </si>
  <si>
    <t>IRODA-000-074</t>
  </si>
  <si>
    <t>IRODA-000-075</t>
  </si>
  <si>
    <t>IRODA-000-076</t>
  </si>
  <si>
    <t>IRODA-000-077</t>
  </si>
  <si>
    <t>IRODA-000-078</t>
  </si>
  <si>
    <t>IRODA-000-079</t>
  </si>
  <si>
    <t>IRODA-000-080</t>
  </si>
  <si>
    <t>IRODA-000-081</t>
  </si>
  <si>
    <t>IRODA-000-082</t>
  </si>
  <si>
    <t>IRODA-000-083</t>
  </si>
  <si>
    <t>IRODA-000-084</t>
  </si>
  <si>
    <t>IRODA-000-085</t>
  </si>
  <si>
    <t>IRODA-000-086</t>
  </si>
  <si>
    <t>IRODA-000-087</t>
  </si>
  <si>
    <t>IRODA-000-088</t>
  </si>
  <si>
    <t>IRODA-000-089</t>
  </si>
  <si>
    <t>IRODA-000-090</t>
  </si>
  <si>
    <t>IRODA-000-091</t>
  </si>
  <si>
    <t>IRODA-000-092</t>
  </si>
  <si>
    <t>IRODA-000-093</t>
  </si>
  <si>
    <t>Postaláda fehér</t>
  </si>
  <si>
    <t>Asztali lámpa Fors Lidl</t>
  </si>
  <si>
    <t>Samsung S27H850 LED monitor I.</t>
  </si>
  <si>
    <t>Samsung S27H850 LED monitor II.</t>
  </si>
  <si>
    <t>Samsung S27H850 LED monitor III.</t>
  </si>
  <si>
    <t>Samsung S27H850 LED monitor</t>
  </si>
  <si>
    <t>Samsung S27H850 LED monitor V.</t>
  </si>
  <si>
    <t>HP EliteBook 840 G3</t>
  </si>
  <si>
    <t>Epson WorkForce Pro WF-C878RDTWFC</t>
  </si>
  <si>
    <t>Samsung F27T850 27 " LED monitor I.</t>
  </si>
  <si>
    <t>Samsung F27T850 27" LED monitor II.</t>
  </si>
  <si>
    <t>Samsung F27T850 27" LED monitor III.</t>
  </si>
  <si>
    <t>Lenovo ThinPad L14 AMD G2</t>
  </si>
  <si>
    <t>Silver Mid forgószék szürke hálós háttámlás II.</t>
  </si>
  <si>
    <t>Silver Mid forgószék szürke hálós háttámlás I.</t>
  </si>
  <si>
    <t>Silver Mid forgószék szürke hálós háttámlás III.</t>
  </si>
  <si>
    <t>Silver Mid forgószék szürke hálós háttámlás IV.</t>
  </si>
  <si>
    <t>Silver Mid forgószék szürke háttámlás V.</t>
  </si>
  <si>
    <t>Silver Mid forgószék szürke hálós háttámlás VI.</t>
  </si>
  <si>
    <t>Silver Mid forgószék szürke háttámlás VII.</t>
  </si>
  <si>
    <t>Silver Mid forgószék szürke hálós háttámlás VIII.</t>
  </si>
  <si>
    <t>Silver Mid forgószék szürke hálós háttámlás IX.</t>
  </si>
  <si>
    <t>Silver Mid forgószék szürke hálós háttámlás X.</t>
  </si>
  <si>
    <t>Silver Mid forgószék szürke hálós háttámlás XI.</t>
  </si>
  <si>
    <t>Silver Mid forgószék szürke hálós háttámlás XII.</t>
  </si>
  <si>
    <t>Silver Mid forgószék szürke hálós háttámlás XIII.</t>
  </si>
  <si>
    <t>Silver Mid forgószék szürke hálós háttámlás XIV.</t>
  </si>
  <si>
    <t>Apple MBP 14.2 Space Grey</t>
  </si>
  <si>
    <t>Multifunkcionális porszívó</t>
  </si>
  <si>
    <t>Lenovo dokkoló I.</t>
  </si>
  <si>
    <t>Lenovo dokkoló II.</t>
  </si>
  <si>
    <t>Lenovo dokkoló III.</t>
  </si>
  <si>
    <t>Lenovo dokkoló IV.</t>
  </si>
  <si>
    <t>Lenovo dokkoló V.</t>
  </si>
  <si>
    <t>JBL T230NC BT zajszűrős füllhallgató kék</t>
  </si>
  <si>
    <t>Xiaomi Mi aktív zajszűrős fülhallgató</t>
  </si>
  <si>
    <t>Canon PoweShot SX432 IS fényképezőgép</t>
  </si>
  <si>
    <t>Pénzkazetta</t>
  </si>
  <si>
    <t>Címke nyomtató</t>
  </si>
  <si>
    <t>Cipószekrény</t>
  </si>
  <si>
    <t>Cipőszekrény II.</t>
  </si>
  <si>
    <t>Polcelem 100*136 I.</t>
  </si>
  <si>
    <t>Polcelem 100*136 II.</t>
  </si>
  <si>
    <t>Polcelem 100*136 III.</t>
  </si>
  <si>
    <t>Polcelem 100*136 IV.</t>
  </si>
  <si>
    <t>Kallax polcelem I.</t>
  </si>
  <si>
    <t>Kallax polcelem II.</t>
  </si>
  <si>
    <t>IRODA-000-096</t>
  </si>
  <si>
    <t>IRODA-000-097</t>
  </si>
  <si>
    <t>IRODA-000-100</t>
  </si>
  <si>
    <t>14211</t>
  </si>
  <si>
    <t>IRODA-000-101</t>
  </si>
  <si>
    <t>IRODA-000-102</t>
  </si>
  <si>
    <t>IRODA-000-103</t>
  </si>
  <si>
    <t>IRODA-000-104</t>
  </si>
  <si>
    <t>IRODA-000-105</t>
  </si>
  <si>
    <t>IRODA-000-106</t>
  </si>
  <si>
    <t>IRODA-000-107</t>
  </si>
  <si>
    <t>IRODA-000-108</t>
  </si>
  <si>
    <t>IRODA-000-109</t>
  </si>
  <si>
    <t>MÁRTIROK11/ 94</t>
  </si>
  <si>
    <t>1232</t>
  </si>
  <si>
    <t>PÜSP-001</t>
  </si>
  <si>
    <t>14152</t>
  </si>
  <si>
    <t>REND-001/2023</t>
  </si>
  <si>
    <t>REND-002/2023</t>
  </si>
  <si>
    <t>REND-003/2023</t>
  </si>
  <si>
    <t>REND-004/2023</t>
  </si>
  <si>
    <t>REND-005/2023</t>
  </si>
  <si>
    <t>1312</t>
  </si>
  <si>
    <t>REND-006/2023</t>
  </si>
  <si>
    <t>REND-007/2023</t>
  </si>
  <si>
    <t>REND-008/2023</t>
  </si>
  <si>
    <t>REND-009/2023</t>
  </si>
  <si>
    <t>REND-010/2023</t>
  </si>
  <si>
    <t>REND-011/2023</t>
  </si>
  <si>
    <t>REND-012/2023</t>
  </si>
  <si>
    <t>REND-013/2023</t>
  </si>
  <si>
    <t>REND-014/2023</t>
  </si>
  <si>
    <t>REND-015/2023</t>
  </si>
  <si>
    <t>REND-016-17/2023</t>
  </si>
  <si>
    <t>REND-018/2023</t>
  </si>
  <si>
    <t>REND-019/2023</t>
  </si>
  <si>
    <t>REND-020/2023</t>
  </si>
  <si>
    <t>REND-021-22/2023</t>
  </si>
  <si>
    <t>REND-023-027/202</t>
  </si>
  <si>
    <t>REND-028-030/202</t>
  </si>
  <si>
    <t>REND-031/2023</t>
  </si>
  <si>
    <t>REND-032/2023</t>
  </si>
  <si>
    <t>REND-033-036/202</t>
  </si>
  <si>
    <t>REND-037-043/202</t>
  </si>
  <si>
    <t>REND-044-051/202</t>
  </si>
  <si>
    <t>REND-052-056/202</t>
  </si>
  <si>
    <t>REND-057-061/202</t>
  </si>
  <si>
    <t>REND-062/2023</t>
  </si>
  <si>
    <t>REND-063/2023</t>
  </si>
  <si>
    <t>REND-064/2023</t>
  </si>
  <si>
    <t>REND-065/2023</t>
  </si>
  <si>
    <t>REND-066/2023</t>
  </si>
  <si>
    <t>REND-067/2023</t>
  </si>
  <si>
    <t>REND-068/2023</t>
  </si>
  <si>
    <t>REND-069/2023</t>
  </si>
  <si>
    <t>REND-070/2023</t>
  </si>
  <si>
    <t>REND-071/2023</t>
  </si>
  <si>
    <t>REND-072/2023</t>
  </si>
  <si>
    <t>SZIKVIZ-001</t>
  </si>
  <si>
    <t>1252</t>
  </si>
  <si>
    <t>TGYK-23-01</t>
  </si>
  <si>
    <t>1244</t>
  </si>
  <si>
    <t>TGYK-23-02</t>
  </si>
  <si>
    <t>VKEZ-000-001</t>
  </si>
  <si>
    <t>1241</t>
  </si>
  <si>
    <t>VKEZ-000-004</t>
  </si>
  <si>
    <t>1221</t>
  </si>
  <si>
    <t>VKEZ-000-004/1</t>
  </si>
  <si>
    <t>1234</t>
  </si>
  <si>
    <t>VKEZ-000-005</t>
  </si>
  <si>
    <t>1231</t>
  </si>
  <si>
    <t>VKEZ-000-006</t>
  </si>
  <si>
    <t>VKEZ-000-006/1</t>
  </si>
  <si>
    <t>VKEZ-000-006/2</t>
  </si>
  <si>
    <t>VKEZ-000-006/3</t>
  </si>
  <si>
    <t>VKEZ-000-007</t>
  </si>
  <si>
    <t>VKEZ-000-009</t>
  </si>
  <si>
    <t>VKEZ-000-010</t>
  </si>
  <si>
    <t>VKEZ-000-011</t>
  </si>
  <si>
    <t>VKEZ-000-012</t>
  </si>
  <si>
    <t>VKEZ-000-013</t>
  </si>
  <si>
    <t>VKEZ-000-014</t>
  </si>
  <si>
    <t>VKEZ-000-015</t>
  </si>
  <si>
    <t>VKEZ-000-016</t>
  </si>
  <si>
    <t>Kallax polcelem</t>
  </si>
  <si>
    <t>Dacia Duster THT-485</t>
  </si>
  <si>
    <t>SKODA KAROQ TCX-999</t>
  </si>
  <si>
    <t>Párátlanító 20 l/nap</t>
  </si>
  <si>
    <t>Többcélú létra</t>
  </si>
  <si>
    <t>Tablet - reMarkable</t>
  </si>
  <si>
    <t>Samsung mikrohullámú sütő</t>
  </si>
  <si>
    <t>Karcher lombszivó - lombfúvó</t>
  </si>
  <si>
    <t>Alcatel telefon</t>
  </si>
  <si>
    <t>Xiaomi 13 T mobiltelefon</t>
  </si>
  <si>
    <t>Zarges RollMaster 1T gurulóállvány</t>
  </si>
  <si>
    <t>Mártirok u. 11. 94/11728 hányad</t>
  </si>
  <si>
    <t>Áramváltós villamos energia mérőhely</t>
  </si>
  <si>
    <t>SAMSUNG QE6580BATXXH televizizó</t>
  </si>
  <si>
    <t>SAMSUNG QE65Q80BATXXH 4 K televizió</t>
  </si>
  <si>
    <t>SAMSUNG QE65Q80BATXXH 4K televizió</t>
  </si>
  <si>
    <t>Jabra Speak 410 MS</t>
  </si>
  <si>
    <t>Jabra - Speak  710 UC</t>
  </si>
  <si>
    <t>Jabra - Speak 710 UC</t>
  </si>
  <si>
    <t>JBL Extreme 2 hordozható hangszóró</t>
  </si>
  <si>
    <t>Vonyx ST-180 (12") 450 W hordozható akkus hangfal</t>
  </si>
  <si>
    <t>SAMSUNG TV 50BU8572 125 cm Smart TV</t>
  </si>
  <si>
    <t>SAMSUNG TV 50BU8572 125 cm Smart</t>
  </si>
  <si>
    <t>vidaXL 4 részes gyerekasztal és székkészlet</t>
  </si>
  <si>
    <t>vidaXL 4 részes gyerekasztal- és székkészlet</t>
  </si>
  <si>
    <t>Manhattan gurulós állvány</t>
  </si>
  <si>
    <t>Raibow WPLPA fix talpas padlóállvány</t>
  </si>
  <si>
    <t>Rainbow WPLPAF fix talpas padlóállvány</t>
  </si>
  <si>
    <t>LCD fali fix konzol VESA 400x400</t>
  </si>
  <si>
    <t>HDMI kábel 15 M WKH-2M15AG</t>
  </si>
  <si>
    <t>HDMI kábel 5 M WKH-2M5AG</t>
  </si>
  <si>
    <t>Béka gumikerekes raklapemelő</t>
  </si>
  <si>
    <t>Raklapemelő 1,0 t 3,0m</t>
  </si>
  <si>
    <t>Fali konzol Hama 118103 32"56 VESA</t>
  </si>
  <si>
    <t>Hupp babzsákfotel Sunbrella 5416 Aruba (Riviera Blue)</t>
  </si>
  <si>
    <t>Hupp babzsákfotel Sunbrella 37187 Riviera Blue</t>
  </si>
  <si>
    <t>Maharadja babzsákfotel Sunbrella 5416 Aruba</t>
  </si>
  <si>
    <t>Maharadja babzsákfotel Sunbrella 3717 Riviera Blue</t>
  </si>
  <si>
    <t>RU9 molnárkocsi</t>
  </si>
  <si>
    <t>Többfunkciós molnárkocsi</t>
  </si>
  <si>
    <t>Áruszállító kocsi</t>
  </si>
  <si>
    <t>Alutent sátorvánz</t>
  </si>
  <si>
    <t>Alutent sátorváz</t>
  </si>
  <si>
    <t>Alutent sátor 3*3 tetőponyvávla, oldalfallal</t>
  </si>
  <si>
    <t>Alutent sátor 3*3 tetőponyvával, oldalfallal</t>
  </si>
  <si>
    <t>Alutent sátor 3*6 tetőponyválal, oldalfallal</t>
  </si>
  <si>
    <t>Alutent sátor 3*6 tetőponyvával, oldalfallal</t>
  </si>
  <si>
    <t>Szikviz parkoló</t>
  </si>
  <si>
    <t>Téli Gyárkert - jégpálya</t>
  </si>
  <si>
    <t>Téli Gyárkert - hófánk pálya</t>
  </si>
  <si>
    <t>Vp. 4037 hrsz. közforg.elől el nem zárt magánút</t>
  </si>
  <si>
    <t>Vp. 4061 hrsz. telek</t>
  </si>
  <si>
    <t>Térkő Gyárkert</t>
  </si>
  <si>
    <t>Vp. 4061 hrsz. műemlék épület</t>
  </si>
  <si>
    <t>Vp. 4726/4 hrsz. ingatlan</t>
  </si>
  <si>
    <t>Szikviz parkoló - NY keritésfal alépítmény</t>
  </si>
  <si>
    <t>Kerités-fal lakatos szakipari felújítás</t>
  </si>
  <si>
    <t>NY-i keritésfal felép. köműves és szerkezeti munka</t>
  </si>
  <si>
    <t>Vp.4726/4 hrsz. épület</t>
  </si>
  <si>
    <t>Vp. 4069 hrsz. kivett beépítetlen terület</t>
  </si>
  <si>
    <t>Vp.4069 hrsz - kerítés, kapu</t>
  </si>
  <si>
    <t>2364/42 hrsz. beépitetlen terület</t>
  </si>
  <si>
    <t>E.ON Zrt. fogyasztásmérő szekrény</t>
  </si>
  <si>
    <t>E.ON Zrt. KIF csatlakozás 2364/42 hrsz.</t>
  </si>
  <si>
    <t>Vizesblokk öltözőhelyiséggel</t>
  </si>
  <si>
    <t>Térkőburkolat 2364/42 hrsz. ingatlanon</t>
  </si>
  <si>
    <t>Teniszcentrum villamos hálózat, világítás</t>
  </si>
  <si>
    <t>Veszprémi Turisztikai Közhasznú Nonprofit Kft. Részesedése</t>
  </si>
  <si>
    <t>"VKSZ" Zrt.</t>
  </si>
  <si>
    <t>Dolce Villa Hungary Kft.</t>
  </si>
  <si>
    <t>MVM Next Energiakereskedelmi Zrt.</t>
  </si>
  <si>
    <t>Elszámolási betétszámla - MKB</t>
  </si>
  <si>
    <t>00014908 pénzforgalmi bankszámla</t>
  </si>
  <si>
    <t>24907 pénzforgalmi bankszámla</t>
  </si>
  <si>
    <t>00034906 pénzforgalmi bankszámla</t>
  </si>
  <si>
    <t>"AZ ÚJ GESZTENYÉS" Kft.</t>
  </si>
  <si>
    <t>Bató János</t>
  </si>
  <si>
    <t>Bolhacirkusz Kft.</t>
  </si>
  <si>
    <t>Kabóca Bábszínház</t>
  </si>
  <si>
    <t>Jéglovagok Kft.</t>
  </si>
  <si>
    <t>Versanus Kft.</t>
  </si>
  <si>
    <t>3923</t>
  </si>
  <si>
    <t>Allianz Hungária Zrt.</t>
  </si>
  <si>
    <t>Generali Biztosító Zrt.</t>
  </si>
  <si>
    <t>Data Elektronik Kft</t>
  </si>
  <si>
    <t>Colonnade Insurance S.A. Magyarországi Fióktelepe</t>
  </si>
  <si>
    <t>Wolters Kluwer Hungary Kft.</t>
  </si>
  <si>
    <t>E.ON Energiamegoldások Kft.</t>
  </si>
  <si>
    <t>Dr. Herczeg Attila Ügyvédi Iroda</t>
  </si>
  <si>
    <t>Bakonykarszt Zrt</t>
  </si>
  <si>
    <t>4821</t>
  </si>
  <si>
    <t>Yettel Magyarország Zrt.</t>
  </si>
  <si>
    <t>ET-INF-2022-469426 Szikviz parkoló</t>
  </si>
  <si>
    <t>ET-INF-2022/597970 Gyárkert parkoló</t>
  </si>
  <si>
    <t>ET-INF-2022/468059 Gyárkert kultúrpark</t>
  </si>
  <si>
    <t>EF-INF-2022/325096 Művészeti installáció</t>
  </si>
  <si>
    <t>ET-INF-2022/931483 Püspöki pihenő</t>
  </si>
  <si>
    <t>ET-INF-2022/223110 Utcabútorok</t>
  </si>
  <si>
    <t>ET-INF-2022/833382 Advent a Téli Gyárkertben</t>
  </si>
  <si>
    <t>Megjegyzés
leltári szám</t>
  </si>
  <si>
    <r>
      <t xml:space="preserve">Büntetőjogi felelősségem tudatában kijelentem, hogy a vagyonleltárban feltüntetett eszközök, követelések, továbbá a kötelezettségek a </t>
    </r>
    <r>
      <rPr>
        <b/>
        <sz val="10"/>
        <rFont val="Arial"/>
        <family val="2"/>
        <charset val="238"/>
      </rPr>
      <t>Swing-Swing Kft.</t>
    </r>
    <r>
      <rPr>
        <sz val="10"/>
        <rFont val="Arial"/>
        <family val="2"/>
        <charset val="238"/>
      </rPr>
      <t xml:space="preserve"> tulajdonát, illetve kötelezettségét képezik, amelyek az analitikus nyilvántartásokkal egyezően szerepelnek a kimutatásban.</t>
    </r>
  </si>
  <si>
    <t>1/1141</t>
  </si>
  <si>
    <t>1/1142</t>
  </si>
  <si>
    <t>1/1143</t>
  </si>
  <si>
    <t>1/1144/2023</t>
  </si>
  <si>
    <t>"Hangvilla" arculat</t>
  </si>
  <si>
    <t>Élőzene Garancia levédett név</t>
  </si>
  <si>
    <t>Élőzene Garancia honlap</t>
  </si>
  <si>
    <t>Acticity.hu Weblap</t>
  </si>
  <si>
    <t>5034/2 hrsz Veszprém</t>
  </si>
  <si>
    <t>5034/1 hrsz Veszprém</t>
  </si>
  <si>
    <t>Hangvilla épület ET-INF-2021/1-9</t>
  </si>
  <si>
    <t>ActiCity épületben konyha kialak</t>
  </si>
  <si>
    <t>Acticity szabadtéri szinpad 5044</t>
  </si>
  <si>
    <t>Acticity napelem rendszer</t>
  </si>
  <si>
    <t>Viziközmű fejlesztési hozzájárul</t>
  </si>
  <si>
    <t>1/122</t>
  </si>
  <si>
    <t>2/122</t>
  </si>
  <si>
    <t>2/ÉP/2016</t>
  </si>
  <si>
    <t>HV-1/2013/</t>
  </si>
  <si>
    <t>3/ÉP/2022-TÁM</t>
  </si>
  <si>
    <t>1/ÉP-AC/2023-TÁM</t>
  </si>
  <si>
    <t>2/ÉP-AC/2023-TÁM</t>
  </si>
  <si>
    <t>2/ÉP-AC/2023</t>
  </si>
  <si>
    <t>1/126</t>
  </si>
  <si>
    <t>13. Műszaki gépek berendezések</t>
  </si>
  <si>
    <t>12. Ingatlanok összesen</t>
  </si>
  <si>
    <t>Előfüggöny</t>
  </si>
  <si>
    <t>Zászlórúd, csúcs, lengyel zászló</t>
  </si>
  <si>
    <t>Mobil konténer (fiókos eszközös</t>
  </si>
  <si>
    <t>Autómata parkolórendszer</t>
  </si>
  <si>
    <t>Projecta motoros vászon 270x203</t>
  </si>
  <si>
    <t>Zsöllyeszékre ráaktiválás magasí</t>
  </si>
  <si>
    <t>Konferencia asztal 160*70 króm l</t>
  </si>
  <si>
    <t>160x80 asztal lábakkal</t>
  </si>
  <si>
    <t>Fogasok és alkatrészei 1</t>
  </si>
  <si>
    <t>Fogasok és alkatrészei 2</t>
  </si>
  <si>
    <t>Tárolókocsi I.</t>
  </si>
  <si>
    <t>Sokcélú létra 3 x 12 fokos</t>
  </si>
  <si>
    <t>Tárolókocsi II.</t>
  </si>
  <si>
    <t>Boneco 2441 Hidegpárásító</t>
  </si>
  <si>
    <t>Munkaasztal saválló pult</t>
  </si>
  <si>
    <t>2 medencés mosogató</t>
  </si>
  <si>
    <t>Fali saválló polc konzollal</t>
  </si>
  <si>
    <t>Konyhai munkaasztal</t>
  </si>
  <si>
    <t>Indukciós elszívó ernyő</t>
  </si>
  <si>
    <t>360 l-es üvegajtós italhűtőszekr</t>
  </si>
  <si>
    <t>Semleges pult</t>
  </si>
  <si>
    <t>Tálcatartó kocsi</t>
  </si>
  <si>
    <t>Evőeszköz és tálcatartó elem</t>
  </si>
  <si>
    <t>700 l-es rozsdamentes teleajtós</t>
  </si>
  <si>
    <t>700 l-es rozsdamentes fagyasztó</t>
  </si>
  <si>
    <t>700 l-es rozsdamentes hűtő telea</t>
  </si>
  <si>
    <t>Kombinált kézmosó kiöntő</t>
  </si>
  <si>
    <t>620 l-es rozsdamentes hűtőpult 4</t>
  </si>
  <si>
    <t>Semleges pult kicsi</t>
  </si>
  <si>
    <t>Befutó asztal</t>
  </si>
  <si>
    <t>Raktári állvány</t>
  </si>
  <si>
    <t>Fali elszívó ernyő</t>
  </si>
  <si>
    <t>Egymedencés mosogató</t>
  </si>
  <si>
    <t>Tányér- pohármosoagtó gép</t>
  </si>
  <si>
    <t>Rozsdamentes fali kézmosó</t>
  </si>
  <si>
    <t>360 l-es italhűtő</t>
  </si>
  <si>
    <t>Konyhai hűtőkamra</t>
  </si>
  <si>
    <t>Asztali leveretőzuhany</t>
  </si>
  <si>
    <t>620 l-es rozsdamentes hűtőpult</t>
  </si>
  <si>
    <t>Húsdaráló</t>
  </si>
  <si>
    <t>Elektromos hőlégkeveréses cukrás</t>
  </si>
  <si>
    <t>450 l-es borhűtő</t>
  </si>
  <si>
    <t>Cukrász hűtőkamra</t>
  </si>
  <si>
    <t>Tányér- pohármosogató</t>
  </si>
  <si>
    <t>Konferenciaterem hangtechnika</t>
  </si>
  <si>
    <t>Panasonic projektor +keret, rack</t>
  </si>
  <si>
    <t>Cameo Pixbar pro reflektor I</t>
  </si>
  <si>
    <t>Cameo Pixbar pro reflektor II</t>
  </si>
  <si>
    <t>Cameo Pixbar pro reflektor III</t>
  </si>
  <si>
    <t>Cameo Pixbar pro reflektor IV</t>
  </si>
  <si>
    <t>Cameo Pixbar pro reflektor V</t>
  </si>
  <si>
    <t>Cameo Pixbar pro reflektor VI</t>
  </si>
  <si>
    <t>Cameo Pixbar pro reflektor VII</t>
  </si>
  <si>
    <t>Cameo Pixbar pro reflektor VIII</t>
  </si>
  <si>
    <t>Zászlórúd+címeres magyar zászló</t>
  </si>
  <si>
    <t>THEO 3 sz. támlás pad 2.</t>
  </si>
  <si>
    <t>THEO 3 sz. támlás pad 1.</t>
  </si>
  <si>
    <t>Hangtechnika bővítése nagyterem-</t>
  </si>
  <si>
    <t>Panasonic PT-RW930 DLP 10000 Lum</t>
  </si>
  <si>
    <t>Projecta 610-343 keretes vászon</t>
  </si>
  <si>
    <t>Projektortartó teleszkópos toldó</t>
  </si>
  <si>
    <t>Álmennyezeti hangszóró I</t>
  </si>
  <si>
    <t>Álmennyezeti hangszóró II</t>
  </si>
  <si>
    <t>Digitális orgona</t>
  </si>
  <si>
    <t>Kordonoszlop+szalagkazetta 1</t>
  </si>
  <si>
    <t>Kordonoszlop+szalagkazetta 2</t>
  </si>
  <si>
    <t>Kordonoszlop+szalagkazetta 3</t>
  </si>
  <si>
    <t>Kordonoszlop+szalagkazetta 4</t>
  </si>
  <si>
    <t>Kordonoszlop+szalagkazetta 5</t>
  </si>
  <si>
    <t>Kordonoszlop+szalagkazetta 6</t>
  </si>
  <si>
    <t>Hulladékgyűjtő II.</t>
  </si>
  <si>
    <t>Kottatartó szekrény (vegyeskar i</t>
  </si>
  <si>
    <t>Alu tolmácskabin (nagyterem)</t>
  </si>
  <si>
    <t>Hulladékgyűjtő I.</t>
  </si>
  <si>
    <t>Zsöllyeszékek WAVE 13 db</t>
  </si>
  <si>
    <t>IntelliCare szappanadagoló + áll</t>
  </si>
  <si>
    <t>Szelektív hulladékgyűjtő</t>
  </si>
  <si>
    <t>LEDES FRESNER lámpa 1</t>
  </si>
  <si>
    <t>LEDES FRESNER lámpa 2</t>
  </si>
  <si>
    <t>LEDES FRESNER lámpa 3</t>
  </si>
  <si>
    <t>LEDES FRESNER lámpa 5</t>
  </si>
  <si>
    <t>LEDES FRESNER lámpa 6</t>
  </si>
  <si>
    <t>LEDES FRESNER lámpa 4</t>
  </si>
  <si>
    <t>LEDES FRESNER lámpa 7</t>
  </si>
  <si>
    <t>LEDES FRESNER lámpa 8</t>
  </si>
  <si>
    <t>KM-11832 kottaállvány 1.</t>
  </si>
  <si>
    <t>Zongoraszék</t>
  </si>
  <si>
    <t>K &amp; M Magasfényű zongoraszék</t>
  </si>
  <si>
    <t>Műbőr zongora védőtakaró</t>
  </si>
  <si>
    <t>Vastag polifom zongoravédő takar</t>
  </si>
  <si>
    <t>SOLAR rendszer</t>
  </si>
  <si>
    <t>Stihl akkus lombfuvó+ akku+ tölt</t>
  </si>
  <si>
    <t>Stihl akkus seprőgép</t>
  </si>
  <si>
    <t>Akkumulátoros fűnyíró RMA443</t>
  </si>
  <si>
    <t>Hűtőszekrény Gorenje</t>
  </si>
  <si>
    <t>Mosdópult vizesblokkba 1</t>
  </si>
  <si>
    <t>Szinpadgépészet, függönyzet ráak</t>
  </si>
  <si>
    <t>Kávézópult asztallal + világítás</t>
  </si>
  <si>
    <t>Mosdópult vizesblokkba 2</t>
  </si>
  <si>
    <t>Mosdópult vizesblokkba 3</t>
  </si>
  <si>
    <t>Mosdópult vizesblokkba 4</t>
  </si>
  <si>
    <t>Mosdópult vizesblokkba 5</t>
  </si>
  <si>
    <t>Mosdópult vizesblokkba 6</t>
  </si>
  <si>
    <t>Mosdópult vizesblokkba 7</t>
  </si>
  <si>
    <t>Mosdópult vizesblokkba 8</t>
  </si>
  <si>
    <t>Recepciós pult + szekrény</t>
  </si>
  <si>
    <t>Bosch magas nyom.mosó</t>
  </si>
  <si>
    <t>SDI TO HDMI CONVERTER</t>
  </si>
  <si>
    <t>Kamerarendszer</t>
  </si>
  <si>
    <t>LED TV 40 col I.</t>
  </si>
  <si>
    <t>LED TV 40 col II.</t>
  </si>
  <si>
    <t>Ködgép</t>
  </si>
  <si>
    <t>HD Videokábel BNC HD csatl+kábel</t>
  </si>
  <si>
    <t>Hangfelvevő rendzser</t>
  </si>
  <si>
    <t>Splitter (jelosztó)</t>
  </si>
  <si>
    <t>Dob paraván Clearsonic A5-7</t>
  </si>
  <si>
    <t>LED TV 32 col
 HDReady I</t>
  </si>
  <si>
    <t>LED TV 32 col
 HDReady II</t>
  </si>
  <si>
    <t>L'Acoustics koaxális hangfal+kon</t>
  </si>
  <si>
    <t>L'Acoustic ARCS FOCUS hangfal</t>
  </si>
  <si>
    <t>L'Acoustics LA 12X Rendszerkontr</t>
  </si>
  <si>
    <t>Mozgófejes spotlámpa I</t>
  </si>
  <si>
    <t>Mozgófejes spotlámpa II</t>
  </si>
  <si>
    <t>Mozgófejes spotlámpa III</t>
  </si>
  <si>
    <t>Mozgófejes spotlámpa IV</t>
  </si>
  <si>
    <t>Mozgófejes spotlámpa V</t>
  </si>
  <si>
    <t>Mozgófejes spotlámpa VIII.</t>
  </si>
  <si>
    <t>Színpad balettburkolat</t>
  </si>
  <si>
    <t>Színpadgépészet függönyzethez 3D</t>
  </si>
  <si>
    <t>Vendég öltözőasztal</t>
  </si>
  <si>
    <t>Vendég öltöző pad+fogas</t>
  </si>
  <si>
    <t>Társulati öltözőasztal</t>
  </si>
  <si>
    <t>Társulati öltöző szekrény</t>
  </si>
  <si>
    <t>VIP öltözőasztal</t>
  </si>
  <si>
    <t>Vip öltözőszekrény</t>
  </si>
  <si>
    <t>Intercom rendszer</t>
  </si>
  <si>
    <t>Szinpadgépészet függönyzet</t>
  </si>
  <si>
    <t>Zsöllyeszék 99+351 db</t>
  </si>
  <si>
    <t>Nagyterem FOH hangrendszer</t>
  </si>
  <si>
    <t>Nagyterem monitor hangrendszer</t>
  </si>
  <si>
    <t>Hangvezérlő rendszer</t>
  </si>
  <si>
    <t>Vezetékes és vezeték nélküli mik</t>
  </si>
  <si>
    <t>Szinpadi kiegészítők</t>
  </si>
  <si>
    <t>Ruhatári bútor konzolos fogasokk</t>
  </si>
  <si>
    <t>Steinway&amp;Sons hangversenyzongora</t>
  </si>
  <si>
    <t>Rozsdamentes falikút 465x450x330</t>
  </si>
  <si>
    <t>Rozsdamentes acé mosogató,medenc</t>
  </si>
  <si>
    <t>Mini asztali zuhany képgombos cs</t>
  </si>
  <si>
    <t>Rozsdamentes acél kézmosó blokk</t>
  </si>
  <si>
    <t>Rozsdamentes falikút</t>
  </si>
  <si>
    <t>Rozsdamentes acél mosogató blokk</t>
  </si>
  <si>
    <t>Mini asztali zuhany kétgombos cs</t>
  </si>
  <si>
    <t>Rozsdamentes acél kézmosó blokk,</t>
  </si>
  <si>
    <t>Kézmosó kiöntő,takaró botítás,lá</t>
  </si>
  <si>
    <t>nAGYKONYHAI INDUKCIÓS PÁRAELSZÍV</t>
  </si>
  <si>
    <t>Rozsdamentes acél befutó asztal</t>
  </si>
  <si>
    <t>Rozsdamentes acél befutóasztal é</t>
  </si>
  <si>
    <t>Asztali zuhany kétgombos csaptel</t>
  </si>
  <si>
    <t>Rozsdamentes acél elszívóernyő</t>
  </si>
  <si>
    <t>Hűtő kamra</t>
  </si>
  <si>
    <t>1/131</t>
  </si>
  <si>
    <t>2/131</t>
  </si>
  <si>
    <t>3/131</t>
  </si>
  <si>
    <t>HV-1/2014</t>
  </si>
  <si>
    <t>HV-1/2019/MOB001-055</t>
  </si>
  <si>
    <t>HV-1/2019/MOB69</t>
  </si>
  <si>
    <t>HV-1/2019/MOB70</t>
  </si>
  <si>
    <t>HV-1/2019/MOB71</t>
  </si>
  <si>
    <t>HV-1/2019/MOB72</t>
  </si>
  <si>
    <t>HV-1/2019/MOB73</t>
  </si>
  <si>
    <t>HV-1/2019/MOB74</t>
  </si>
  <si>
    <t>HV-1/2019/MOB75</t>
  </si>
  <si>
    <t>HV-1/2019/MOB76</t>
  </si>
  <si>
    <t>HV-1/2019/MOB77</t>
  </si>
  <si>
    <t>HV-1/2019/MOB78</t>
  </si>
  <si>
    <t>HV-2/2013</t>
  </si>
  <si>
    <t>HV-2/2015</t>
  </si>
  <si>
    <t>HV-2/2015FOG001</t>
  </si>
  <si>
    <t>HV-2/2015FOG002</t>
  </si>
  <si>
    <t>HV-2/2016/MOB001</t>
  </si>
  <si>
    <t>HV-2/2016/MOB05</t>
  </si>
  <si>
    <t>HV-2/2016MOB002</t>
  </si>
  <si>
    <t>HV-2/2017/GÉP01</t>
  </si>
  <si>
    <t>HV-4/2014/K001</t>
  </si>
  <si>
    <t>HV-4/2014/K002</t>
  </si>
  <si>
    <t>HV-4/2014/K003</t>
  </si>
  <si>
    <t>HV-4/2014/K004</t>
  </si>
  <si>
    <t>HV-4/2014/K005</t>
  </si>
  <si>
    <t>HV-4/2014/K006</t>
  </si>
  <si>
    <t>HV-4/2014/K007</t>
  </si>
  <si>
    <t>HV-4/2014/K008</t>
  </si>
  <si>
    <t>HV-4/2014/K009</t>
  </si>
  <si>
    <t>HV-4/2014/K010</t>
  </si>
  <si>
    <t>HV-4/2014/K011</t>
  </si>
  <si>
    <t>HV-4/2014/K012</t>
  </si>
  <si>
    <t>HV-4/2014/K013</t>
  </si>
  <si>
    <t>HV-4/2014/K014</t>
  </si>
  <si>
    <t>HV-4/2014/K015</t>
  </si>
  <si>
    <t>HV-4/2014/K016</t>
  </si>
  <si>
    <t>HV-4/2014/K017</t>
  </si>
  <si>
    <t>HV-4/2014/K018</t>
  </si>
  <si>
    <t>HV-4/2014/K019</t>
  </si>
  <si>
    <t>HV-4/2014/K020</t>
  </si>
  <si>
    <t>HV-4/2014/K021</t>
  </si>
  <si>
    <t>HV-4/2014/K022</t>
  </si>
  <si>
    <t>HV-4/2014/K025</t>
  </si>
  <si>
    <t>HV-4/2014/K026</t>
  </si>
  <si>
    <t>HV-4/2014/K027</t>
  </si>
  <si>
    <t>HV-4/2014/K028</t>
  </si>
  <si>
    <t>HV-4/2014/K029</t>
  </si>
  <si>
    <t>HV-4/2014/K030</t>
  </si>
  <si>
    <t>HV-4/2014/K031</t>
  </si>
  <si>
    <t>HV-4/2014/K032</t>
  </si>
  <si>
    <t>HV-4/2014/K033</t>
  </si>
  <si>
    <t>HV-4/2014/K034</t>
  </si>
  <si>
    <t>HV-4/2014/K035</t>
  </si>
  <si>
    <t>HV-4/2014/K036</t>
  </si>
  <si>
    <t>HV-4/2014/K038</t>
  </si>
  <si>
    <t>HV-4/2014/K039</t>
  </si>
  <si>
    <t>HV-4/2014/K040</t>
  </si>
  <si>
    <t>HV-4/2014/K041</t>
  </si>
  <si>
    <t>HV-4/2014/K042</t>
  </si>
  <si>
    <t>HV-4/2014/K043</t>
  </si>
  <si>
    <t>HV-4/2014/K044</t>
  </si>
  <si>
    <t>HV-4/2014/K045</t>
  </si>
  <si>
    <t>HV-4/2014/K046</t>
  </si>
  <si>
    <t>HV-4/2014/K047</t>
  </si>
  <si>
    <t>HV-4/2014/K048</t>
  </si>
  <si>
    <t>HV-4/2014/K049</t>
  </si>
  <si>
    <t>HV-4/2014/K050</t>
  </si>
  <si>
    <t>HV-4/2014/K051</t>
  </si>
  <si>
    <t>HV-4/2014/K052</t>
  </si>
  <si>
    <t>HV-4/2014/K053</t>
  </si>
  <si>
    <t>HV-4/2014/K054</t>
  </si>
  <si>
    <t>HV-4/2014/K055</t>
  </si>
  <si>
    <t>HV-4/2014/K058</t>
  </si>
  <si>
    <t>HV-4/2014/K059</t>
  </si>
  <si>
    <t>HV-4/2014/K060</t>
  </si>
  <si>
    <t>HV-4/2014/K062</t>
  </si>
  <si>
    <t>HV-4/2014/K063</t>
  </si>
  <si>
    <t>HV-4/2014/K064</t>
  </si>
  <si>
    <t>HV-4/2014/K065</t>
  </si>
  <si>
    <t>HV-4/2014/K066</t>
  </si>
  <si>
    <t>HV-4/2014/K068</t>
  </si>
  <si>
    <t>HV-4/2014/K069</t>
  </si>
  <si>
    <t>HV-4/2014/K070</t>
  </si>
  <si>
    <t>HV-4/2014/K071</t>
  </si>
  <si>
    <t>HV-4/2014/K072</t>
  </si>
  <si>
    <t>HV-4/2014/K074</t>
  </si>
  <si>
    <t>HV-4/2014/K076</t>
  </si>
  <si>
    <t>HV-4/2015HK1-11</t>
  </si>
  <si>
    <t>HV-4/2019/HANG068</t>
  </si>
  <si>
    <t>HV-4/2019/HANG069</t>
  </si>
  <si>
    <t>HV-4/2019/HANG070</t>
  </si>
  <si>
    <t>HV-4/2019/HANG071</t>
  </si>
  <si>
    <t>HV-4/2019/HANG072</t>
  </si>
  <si>
    <t>HV-4/2019/HANG073</t>
  </si>
  <si>
    <t>HV-4/2019/HANG074</t>
  </si>
  <si>
    <t>HV-4/2019/HANG075</t>
  </si>
  <si>
    <t>HV-6/2014</t>
  </si>
  <si>
    <t>HV-6/2014/1</t>
  </si>
  <si>
    <t>HV-6/2014/2</t>
  </si>
  <si>
    <t>HV/1/2016/HANG001-024</t>
  </si>
  <si>
    <t>HV/1/2017/MOB02</t>
  </si>
  <si>
    <t>HV/1/2018/MOB01</t>
  </si>
  <si>
    <t>HV/1/2018/MOB02</t>
  </si>
  <si>
    <t>HV/1/2018/MOB03</t>
  </si>
  <si>
    <t>HV/1/2018/MOB04</t>
  </si>
  <si>
    <t>HV/1/2018/MOB05</t>
  </si>
  <si>
    <t>HV/1/2018/MOB06</t>
  </si>
  <si>
    <t>HV/1/2018/MOB09</t>
  </si>
  <si>
    <t>HV/1/2018/MOB10</t>
  </si>
  <si>
    <t>HV/1/2018/MOB11</t>
  </si>
  <si>
    <t>HV/1/2018/MOG08</t>
  </si>
  <si>
    <t>HV/1/2019/MOB56</t>
  </si>
  <si>
    <t>HV/1/2020/MOB001,003</t>
  </si>
  <si>
    <t>HV/1/2020/MOB002,004</t>
  </si>
  <si>
    <t>HV/1/2021/MOB001</t>
  </si>
  <si>
    <t>HV/2/2015/KÁ001</t>
  </si>
  <si>
    <t>HV/2/2015/ZSZ01</t>
  </si>
  <si>
    <t>HV/2/2016/MOB04</t>
  </si>
  <si>
    <t>HV/2/2016/MOB06</t>
  </si>
  <si>
    <t>HV/2/2016/MOB07</t>
  </si>
  <si>
    <t>HV/2/2017/GÉP02</t>
  </si>
  <si>
    <t>HV/2/2023/GÉP001</t>
  </si>
  <si>
    <t>HV/2/2023/GÉP002</t>
  </si>
  <si>
    <t>HV/2/2023/GÉP003</t>
  </si>
  <si>
    <t>HV/2/2023/GÉP004</t>
  </si>
  <si>
    <t>HV/2022/131/1</t>
  </si>
  <si>
    <t>HV/2022/131/10</t>
  </si>
  <si>
    <t>HV/2022/131/11</t>
  </si>
  <si>
    <t>HV/2022/131/2</t>
  </si>
  <si>
    <t>HV/2022/131/3</t>
  </si>
  <si>
    <t>HV/2022/131/4</t>
  </si>
  <si>
    <t>HV/2022/131/5</t>
  </si>
  <si>
    <t>HV/2022/131/6</t>
  </si>
  <si>
    <t>HV/2022/131/7</t>
  </si>
  <si>
    <t>HV/2022/131/8</t>
  </si>
  <si>
    <t>HV/2022/131/9</t>
  </si>
  <si>
    <t>HV/3/2015/FK002</t>
  </si>
  <si>
    <t>HV/4/2018/HAN01</t>
  </si>
  <si>
    <t>HV/4/2018/HAN02</t>
  </si>
  <si>
    <t>HV/4/2019/HAN33</t>
  </si>
  <si>
    <t>HV/4/2019/HAN34</t>
  </si>
  <si>
    <t>HV/4/2019/HAN35</t>
  </si>
  <si>
    <t>HV/4/2019/han36</t>
  </si>
  <si>
    <t>HV/4/2019/HAN37</t>
  </si>
  <si>
    <t>HV/4/2019/HAN38</t>
  </si>
  <si>
    <t>HV/4/2019/HAN39</t>
  </si>
  <si>
    <t>HV/4/2019/HAN40</t>
  </si>
  <si>
    <t>HV/4/2019/HAN41</t>
  </si>
  <si>
    <t>HV/4/2019/HAN42</t>
  </si>
  <si>
    <t>HV/4/2019/HAN49</t>
  </si>
  <si>
    <t>HV/4/2019/HAN50</t>
  </si>
  <si>
    <t>HV/4/2019/HAN51</t>
  </si>
  <si>
    <t>HV/4/2019/HAN52</t>
  </si>
  <si>
    <t>HV/4/2019/HAN53</t>
  </si>
  <si>
    <t>HV/4/2019/HAN54</t>
  </si>
  <si>
    <t>HV/4/2019/HAN55</t>
  </si>
  <si>
    <t>HV/4/2019/HAN59</t>
  </si>
  <si>
    <t>HV/4/2019/HAN60</t>
  </si>
  <si>
    <t>HV/4/2019/HAN61</t>
  </si>
  <si>
    <t>HV/4/2019/HAN62</t>
  </si>
  <si>
    <t>HV/4/2019/HAN63</t>
  </si>
  <si>
    <t>HV/4/2019/HAN64</t>
  </si>
  <si>
    <t>HV/4/2019/HAN65</t>
  </si>
  <si>
    <t>HV/4/2019/HAN66</t>
  </si>
  <si>
    <t>HV/5/2016/PVC01</t>
  </si>
  <si>
    <t>HV/5/2018/SZP01</t>
  </si>
  <si>
    <t>HV-1/2013/BB001</t>
  </si>
  <si>
    <t>HV-1/2013/BB002</t>
  </si>
  <si>
    <t>HV-1/2013/BB003</t>
  </si>
  <si>
    <t>HV-1/2013/BB004</t>
  </si>
  <si>
    <t>HV-1/2013/BB005</t>
  </si>
  <si>
    <t>HV-1/2013/BB006</t>
  </si>
  <si>
    <t>HV-1/2013/BB007</t>
  </si>
  <si>
    <t>HV-1/2013/BB008</t>
  </si>
  <si>
    <t>HV-1/2013/BB009</t>
  </si>
  <si>
    <t>HV-1/2013/BB010</t>
  </si>
  <si>
    <t>HV-1/2013/BB011</t>
  </si>
  <si>
    <t>HV-1/2013/BB012</t>
  </si>
  <si>
    <t>HV-1/2013/BB013</t>
  </si>
  <si>
    <t>HV-1/2013/BB014</t>
  </si>
  <si>
    <t>HV-1/2013/BB015</t>
  </si>
  <si>
    <t>HV-1/2013/BB016</t>
  </si>
  <si>
    <t>HV-1/2013/BB017</t>
  </si>
  <si>
    <t>HV-1/2013/BB018</t>
  </si>
  <si>
    <t>HV-1/2013/BB019</t>
  </si>
  <si>
    <t>HV-1/2013/BB020</t>
  </si>
  <si>
    <t>HV-1/2013/BB021</t>
  </si>
  <si>
    <t>HV-1/2013/BB022</t>
  </si>
  <si>
    <t>HV-1/2013/BB023</t>
  </si>
  <si>
    <t>HV-1/2013/BB024</t>
  </si>
  <si>
    <t>HV-1/2013/BB025</t>
  </si>
  <si>
    <t>HV-1/2013/BB026</t>
  </si>
  <si>
    <t>HV-1/2013/Ö001</t>
  </si>
  <si>
    <t>HV-1/2013/Ö002</t>
  </si>
  <si>
    <t>HV-1/2013/Ö003</t>
  </si>
  <si>
    <t>HV-1/2013/Ö004</t>
  </si>
  <si>
    <t>HV-1/2013/Ö005</t>
  </si>
  <si>
    <t>HV-1/2013/Ö006</t>
  </si>
  <si>
    <t>HV-1/2013/Ö007</t>
  </si>
  <si>
    <t>HV-1/2013/Ö008</t>
  </si>
  <si>
    <t>HV-1/2013/Ö009</t>
  </si>
  <si>
    <t>HV-1/2013/Ö010</t>
  </si>
  <si>
    <t>HV-1/2013/Ö011</t>
  </si>
  <si>
    <t>HV-1/2013/Ö012</t>
  </si>
  <si>
    <t>HV-1/2013/Ö013</t>
  </si>
  <si>
    <t>HV-1/2013/Ö014</t>
  </si>
  <si>
    <t>HV-1/2013/Ö015</t>
  </si>
  <si>
    <t>HV-1/2013/Ö016</t>
  </si>
  <si>
    <t>HV-1/2013/Ö017</t>
  </si>
  <si>
    <t>HV-1/2013/Ö018</t>
  </si>
  <si>
    <t>HV-1/2013/VIP001</t>
  </si>
  <si>
    <t>HV-1/2013/VIP002</t>
  </si>
  <si>
    <t>HV-1/2013/VIP003</t>
  </si>
  <si>
    <t>HV-1/2013/VIP004</t>
  </si>
  <si>
    <t>HV-1/2013/VIP005</t>
  </si>
  <si>
    <t>HV-1/2013/VIP006</t>
  </si>
  <si>
    <t>HV-1/2013/VIP007</t>
  </si>
  <si>
    <t>HV-1/2013/VIP008</t>
  </si>
  <si>
    <t>HV-1/2013/VIP009</t>
  </si>
  <si>
    <t>HV-1/2013/VIP010</t>
  </si>
  <si>
    <t>HV-1/2013/VIP011</t>
  </si>
  <si>
    <t>HV-1/2013/VIP012</t>
  </si>
  <si>
    <t>HV-1/2013/VIP013</t>
  </si>
  <si>
    <t>HV-1/2013/VIP014</t>
  </si>
  <si>
    <t>HV-1/2013/VIP015</t>
  </si>
  <si>
    <t>HV-1/2013/VIP016</t>
  </si>
  <si>
    <t>HV-10/2013</t>
  </si>
  <si>
    <t>HV-12/2013</t>
  </si>
  <si>
    <t>HV-2/2013/NS001-099</t>
  </si>
  <si>
    <t>HV-4/2013</t>
  </si>
  <si>
    <t>HV-5/2013</t>
  </si>
  <si>
    <t>HV-6/2013</t>
  </si>
  <si>
    <t>HV-7/2013</t>
  </si>
  <si>
    <t>HV-8/2013</t>
  </si>
  <si>
    <t>HV1/2013BB35-36</t>
  </si>
  <si>
    <t>HV11-2013</t>
  </si>
  <si>
    <t>HV/2/2016/MOB00</t>
  </si>
  <si>
    <t>HV/1/2023/MOB001</t>
  </si>
  <si>
    <t>HV/1/2023/MOB002</t>
  </si>
  <si>
    <t>HV/1/2023/MOB003</t>
  </si>
  <si>
    <t>HV/1/2023/MOB004</t>
  </si>
  <si>
    <t>HV/1/2023/MOB005</t>
  </si>
  <si>
    <t>HV/1/2023/MOB006</t>
  </si>
  <si>
    <t>HV/1/2023/MOB007</t>
  </si>
  <si>
    <t>HV/1/2023/MOB008</t>
  </si>
  <si>
    <t>HV/1/2023/MOB009</t>
  </si>
  <si>
    <t>HV/1/2023/MOB010</t>
  </si>
  <si>
    <t>HV/1/2023/MOB011</t>
  </si>
  <si>
    <t>HV/1/2023/MOB012</t>
  </si>
  <si>
    <t>HV/1/2023/MOB013</t>
  </si>
  <si>
    <t>HV/1/2023/MOB014</t>
  </si>
  <si>
    <t>HV/1/2023/MOB015</t>
  </si>
  <si>
    <t>HV/1/2023/MOB016</t>
  </si>
  <si>
    <t>HV/1/2023/MOB017</t>
  </si>
  <si>
    <t>HV/1/2023/MOB018</t>
  </si>
  <si>
    <t>HV/1/2023/MOB019</t>
  </si>
  <si>
    <t>HV/1/2023/MOB020</t>
  </si>
  <si>
    <t>131</t>
  </si>
  <si>
    <t>1313</t>
  </si>
  <si>
    <t>122</t>
  </si>
  <si>
    <t>123</t>
  </si>
  <si>
    <t>1233</t>
  </si>
  <si>
    <t>1239</t>
  </si>
  <si>
    <t>126</t>
  </si>
  <si>
    <t>1141</t>
  </si>
  <si>
    <t>1142</t>
  </si>
  <si>
    <t>1143</t>
  </si>
  <si>
    <t>1144</t>
  </si>
  <si>
    <t>Megjegyz
fsz</t>
  </si>
  <si>
    <t>14. Egyéb gépek, berendezések, mobiliák összesen</t>
  </si>
  <si>
    <t>Projektortartó</t>
  </si>
  <si>
    <t>Íróasztal UNO 120*60</t>
  </si>
  <si>
    <t>Iróasztal 160*70</t>
  </si>
  <si>
    <t>Konténer UNO</t>
  </si>
  <si>
    <t>Irodai gurulós szék</t>
  </si>
  <si>
    <t>Chicago karos szék</t>
  </si>
  <si>
    <t>Nyitott kottatartó</t>
  </si>
  <si>
    <t>LÜK tárgyalóasztal 80*90</t>
  </si>
  <si>
    <t>LITE étkezőasztal 130*80</t>
  </si>
  <si>
    <t>THEO szék natúr</t>
  </si>
  <si>
    <t>Galaxi 37/SL 32GB telefon arany</t>
  </si>
  <si>
    <t>SAMSUNG GALAXI S24 5G DS8+12GB S</t>
  </si>
  <si>
    <t>Rozsdamentes szemetes 1.</t>
  </si>
  <si>
    <t>Rozsdamentes szemetes 2.</t>
  </si>
  <si>
    <t>Rozsdamentes szemetes 3.</t>
  </si>
  <si>
    <t>Rozsdamentes szemetes 4.</t>
  </si>
  <si>
    <t>Rozsdamentes szemetes 5.</t>
  </si>
  <si>
    <t>Rozsdamentes szemetes 6.</t>
  </si>
  <si>
    <t>Billy könyvespolc</t>
  </si>
  <si>
    <t>THEO támlás pad 1.</t>
  </si>
  <si>
    <t>THEO támlás pad 2.</t>
  </si>
  <si>
    <t>THEO támlás pad 3.</t>
  </si>
  <si>
    <t>THEO támlás pad 4.</t>
  </si>
  <si>
    <t>THEO támlás pad 5.</t>
  </si>
  <si>
    <t>THEO támlás pad 6.</t>
  </si>
  <si>
    <t>BANI ASZTAL 01</t>
  </si>
  <si>
    <t>BANI ASZTAL 02</t>
  </si>
  <si>
    <t>NYOMÓFEDELES SZEMETES 55L FÉM,FE</t>
  </si>
  <si>
    <t>Mobil klíma berendezés 1</t>
  </si>
  <si>
    <t>Samsung MS23K3555EW mikrohullámú</t>
  </si>
  <si>
    <t>Mobil klímaberendezés</t>
  </si>
  <si>
    <t>BMD mini converter</t>
  </si>
  <si>
    <t>IPhone SE 64GB/SL</t>
  </si>
  <si>
    <t>22"Dell LCD monitor 1.</t>
  </si>
  <si>
    <t>22"Dell LCD monitor 2.</t>
  </si>
  <si>
    <t>LG érintőkijelzős monitor</t>
  </si>
  <si>
    <t>HP Laserjet Pro M426dw nyomtató</t>
  </si>
  <si>
    <t>Samsung Galaxy S20 Dual 8/128gb</t>
  </si>
  <si>
    <t>Acer Aspire A515-54G-585S+ Win 1</t>
  </si>
  <si>
    <t>Premium Office Pc + win 10 home</t>
  </si>
  <si>
    <t>Phillips 243V7QDSB monitor</t>
  </si>
  <si>
    <t>EPSON multifunkcionális nyomtató</t>
  </si>
  <si>
    <t>Asztali számítógép Celeron G6900</t>
  </si>
  <si>
    <t>IPHONE SE 3 256GB RED</t>
  </si>
  <si>
    <t>MS OFFICE 2021 HOME AND BUSINESS</t>
  </si>
  <si>
    <t>ASUS ZENBOOK</t>
  </si>
  <si>
    <t>Mobil klíma II</t>
  </si>
  <si>
    <t>Irodai teakonyha</t>
  </si>
  <si>
    <t>Irodai szekrény</t>
  </si>
  <si>
    <t>Fríz fotográfiai mű</t>
  </si>
  <si>
    <t>HV-14/2014/001</t>
  </si>
  <si>
    <t>HV-2/2013/MB001</t>
  </si>
  <si>
    <t>HV-2/2013/MB002</t>
  </si>
  <si>
    <t>HV-2/2013/MB003</t>
  </si>
  <si>
    <t>HV-2/2013/MB004</t>
  </si>
  <si>
    <t>HV-2/2013/MB005</t>
  </si>
  <si>
    <t>HV-2/2013/MB006</t>
  </si>
  <si>
    <t>HV-2/2013/MB007</t>
  </si>
  <si>
    <t>HV-2/2013/MB008</t>
  </si>
  <si>
    <t>HV-2/2013/MB009</t>
  </si>
  <si>
    <t>HV-2/2013/MB011</t>
  </si>
  <si>
    <t>HV-2/2013/MB012</t>
  </si>
  <si>
    <t>HV-2/2013/MB013</t>
  </si>
  <si>
    <t>HV-2/2013/MB014</t>
  </si>
  <si>
    <t>HV-2/2013/MB015</t>
  </si>
  <si>
    <t>HV-2/2013/TS001</t>
  </si>
  <si>
    <t>HV-2/2013/TS002</t>
  </si>
  <si>
    <t>HV-2/2013/TS003</t>
  </si>
  <si>
    <t>HV-2/2013/TS004</t>
  </si>
  <si>
    <t>HV-2/2013/TS005</t>
  </si>
  <si>
    <t>HV-2/2013/TS006</t>
  </si>
  <si>
    <t>HV-2/2013/TS007</t>
  </si>
  <si>
    <t>HV-2/2013/TS008</t>
  </si>
  <si>
    <t>HV-2/2013/TS009</t>
  </si>
  <si>
    <t>HV-2/2013/TS010</t>
  </si>
  <si>
    <t>HV-2/2013/TS011</t>
  </si>
  <si>
    <t>HV-2/2013/TS012</t>
  </si>
  <si>
    <t>HV-2/2013/TS013</t>
  </si>
  <si>
    <t>HV-2/2013/TS014</t>
  </si>
  <si>
    <t>HV-2/2013/TS015</t>
  </si>
  <si>
    <t>HV-2/2013/TS016</t>
  </si>
  <si>
    <t>HV-2/2013/TS017</t>
  </si>
  <si>
    <t>HV-2/2013/TS018</t>
  </si>
  <si>
    <t>HV-2/2013/TS019</t>
  </si>
  <si>
    <t>HV-2/2013/TS020</t>
  </si>
  <si>
    <t>HV-2/2013/TS021</t>
  </si>
  <si>
    <t>HV-2/2013/TS022</t>
  </si>
  <si>
    <t>HV-2/2013/TS023</t>
  </si>
  <si>
    <t>HV-2/2013/TS024</t>
  </si>
  <si>
    <t>HV-2/2013/TS025</t>
  </si>
  <si>
    <t>HV-2/2013/TS026</t>
  </si>
  <si>
    <t>HV-2/2013/TS027</t>
  </si>
  <si>
    <t>HV-2/2013/TS028</t>
  </si>
  <si>
    <t>HV-2/2013/TS029</t>
  </si>
  <si>
    <t>HV-2/2013/TS030</t>
  </si>
  <si>
    <t>HV-2/2013/TS031</t>
  </si>
  <si>
    <t>HV-2/2013/TS032</t>
  </si>
  <si>
    <t>HV-2/2013/TS033</t>
  </si>
  <si>
    <t>HV-2/2013/TS034</t>
  </si>
  <si>
    <t>HV-2/2013/TS035</t>
  </si>
  <si>
    <t>HV-2/2013/TS036</t>
  </si>
  <si>
    <t>HV-2/2013/TS037</t>
  </si>
  <si>
    <t>HV-2/2013/TS038</t>
  </si>
  <si>
    <t>HV-2/2013/TS039</t>
  </si>
  <si>
    <t>HV-2/2013/TS040</t>
  </si>
  <si>
    <t>HV-2/2013/TS041</t>
  </si>
  <si>
    <t>HV-2/2013/TS042</t>
  </si>
  <si>
    <t>HV-2/2013/TS043</t>
  </si>
  <si>
    <t>HV-2/2013/TS044</t>
  </si>
  <si>
    <t>HV-2/2013/TS045</t>
  </si>
  <si>
    <t>HV-2/2013/TS046</t>
  </si>
  <si>
    <t>HV-2/2013/TS047</t>
  </si>
  <si>
    <t>HV-2/2013/TS048</t>
  </si>
  <si>
    <t>HV-2/2013/TS049</t>
  </si>
  <si>
    <t>HV-2/2013/TS050</t>
  </si>
  <si>
    <t>HV-2/2013/TS051</t>
  </si>
  <si>
    <t>HV-2/2013/TS052</t>
  </si>
  <si>
    <t>HV-2/2013/TS053</t>
  </si>
  <si>
    <t>HV-2/2013/TS054</t>
  </si>
  <si>
    <t>HV-2/2013/TS055</t>
  </si>
  <si>
    <t>HV-2/2013/TS056</t>
  </si>
  <si>
    <t>HV-2/2013/TS057</t>
  </si>
  <si>
    <t>HV-2/2013/TS058</t>
  </si>
  <si>
    <t>HV-2/2013/TS059</t>
  </si>
  <si>
    <t>HV-2/2013/TS060</t>
  </si>
  <si>
    <t>HV-2/2013/TS061</t>
  </si>
  <si>
    <t>HV-2/2013/TS062</t>
  </si>
  <si>
    <t>HV-2/2013/TS063</t>
  </si>
  <si>
    <t>HV-2/2013/TS064</t>
  </si>
  <si>
    <t>HV-2/2013/TS065</t>
  </si>
  <si>
    <t>HV-2/2013/TS066</t>
  </si>
  <si>
    <t>HV-2/2013/TS067</t>
  </si>
  <si>
    <t>HV-2/2013/TS068</t>
  </si>
  <si>
    <t>HV-2/2013/TS069</t>
  </si>
  <si>
    <t>HV-2/2013/TS070</t>
  </si>
  <si>
    <t>HV-2/2013/TS071</t>
  </si>
  <si>
    <t>HV-2/2013/TS072</t>
  </si>
  <si>
    <t>HV-2/2013/TS073</t>
  </si>
  <si>
    <t>HV-2/2013/TS074</t>
  </si>
  <si>
    <t>HV-2/2013/TS075</t>
  </si>
  <si>
    <t>HV-2/2013/TS076</t>
  </si>
  <si>
    <t>HV-2/2013/TS077</t>
  </si>
  <si>
    <t>HV-2/2013/TS078</t>
  </si>
  <si>
    <t>HV-2/2013/TS079</t>
  </si>
  <si>
    <t>HV-2/2013/TS080</t>
  </si>
  <si>
    <t>HV-2/2013/TS081</t>
  </si>
  <si>
    <t>HV-2/2013/TS082</t>
  </si>
  <si>
    <t>HV-2/2013/TS083</t>
  </si>
  <si>
    <t>HV-2/2013/TS084</t>
  </si>
  <si>
    <t>HV-2/2013/TS085</t>
  </si>
  <si>
    <t>HV-2/2013/TS086</t>
  </si>
  <si>
    <t>HV-2/2013/TS087</t>
  </si>
  <si>
    <t>HV-2/2013/TS088</t>
  </si>
  <si>
    <t>HV-2/2013/TS089</t>
  </si>
  <si>
    <t>HV-2/2013/TS090</t>
  </si>
  <si>
    <t>HV-2/2013/TS091</t>
  </si>
  <si>
    <t>HV-2/2013/TS092</t>
  </si>
  <si>
    <t>HV-2/2013/TS093</t>
  </si>
  <si>
    <t>HV-2/2013/TS094</t>
  </si>
  <si>
    <t>HV-2/2013/TS095</t>
  </si>
  <si>
    <t>HV-2/2013/TS096</t>
  </si>
  <si>
    <t>HV-2/2013/TS097</t>
  </si>
  <si>
    <t>HV-2/2013/TS098</t>
  </si>
  <si>
    <t>HV-2/2013/TS099</t>
  </si>
  <si>
    <t>HV-2/2013/TS100</t>
  </si>
  <si>
    <t>HV-2/2013/TS101</t>
  </si>
  <si>
    <t>HV-2/2013/TS102</t>
  </si>
  <si>
    <t>HV-2/2013/TS103</t>
  </si>
  <si>
    <t>HV-2/2013/TS104</t>
  </si>
  <si>
    <t>HV-2/2013/TS105</t>
  </si>
  <si>
    <t>HV-2/2013/TS106</t>
  </si>
  <si>
    <t>HV-2/2013/TS107</t>
  </si>
  <si>
    <t>HV-2/2013/TS108</t>
  </si>
  <si>
    <t>HV-2/2013/TS109</t>
  </si>
  <si>
    <t>HV-2/2013/TS110</t>
  </si>
  <si>
    <t>HV-2/2013/TS111</t>
  </si>
  <si>
    <t>HV-2/2013/TS112</t>
  </si>
  <si>
    <t>HV-2/2013/TS113</t>
  </si>
  <si>
    <t>HV-2/2013/TS114</t>
  </si>
  <si>
    <t>HV-2/2013/TS115</t>
  </si>
  <si>
    <t>HV-2/2013/TS116</t>
  </si>
  <si>
    <t>HV-2/2013/TS117</t>
  </si>
  <si>
    <t>HV-2/2013/TS118</t>
  </si>
  <si>
    <t>HV-2/2013/TS119</t>
  </si>
  <si>
    <t>HV-2/2013/TS120</t>
  </si>
  <si>
    <t>HV-2/2013/TS121</t>
  </si>
  <si>
    <t>HV-2/2013/TS122</t>
  </si>
  <si>
    <t>HV-2/2013/TS123</t>
  </si>
  <si>
    <t>HV-2/2013/TS124</t>
  </si>
  <si>
    <t>HV-2/2013/TS125</t>
  </si>
  <si>
    <t>HV-2/2013/TS126</t>
  </si>
  <si>
    <t>HV-2/2013/TS127</t>
  </si>
  <si>
    <t>HV-2/2013/TS128</t>
  </si>
  <si>
    <t>HV-2/2013/TS129</t>
  </si>
  <si>
    <t>HV-2/2013/TS130</t>
  </si>
  <si>
    <t>HV-2/2013/TS131</t>
  </si>
  <si>
    <t>HV-2/2013/TS132</t>
  </si>
  <si>
    <t>HV-2/2013/TS133</t>
  </si>
  <si>
    <t>HV-2/2013/TS134</t>
  </si>
  <si>
    <t>HV-2/2013/TS135</t>
  </si>
  <si>
    <t>HV-2/2013/TS136</t>
  </si>
  <si>
    <t>HV-2/2013/TS137</t>
  </si>
  <si>
    <t>HV-2/2013/TS138</t>
  </si>
  <si>
    <t>HV-2/2013/TS139</t>
  </si>
  <si>
    <t>HV-2/2013/TS140</t>
  </si>
  <si>
    <t>HV-2/2013/TS141</t>
  </si>
  <si>
    <t>HV-2/2013/TS142</t>
  </si>
  <si>
    <t>HV-2/2013/TS143</t>
  </si>
  <si>
    <t>HV-2/2013/TS144</t>
  </si>
  <si>
    <t>HV-2/2013/TS145</t>
  </si>
  <si>
    <t>HV-2/2013/TS146</t>
  </si>
  <si>
    <t>HV-2/2013/TS147</t>
  </si>
  <si>
    <t>HV-2/2013/TS148</t>
  </si>
  <si>
    <t>HV-2/2013/TS149</t>
  </si>
  <si>
    <t>HV-2/2013/TS150</t>
  </si>
  <si>
    <t>HV-2/2013/TS151</t>
  </si>
  <si>
    <t>HV-2/2013/TS152</t>
  </si>
  <si>
    <t>HV-2/2013/TS153</t>
  </si>
  <si>
    <t>HV-2/2013/TS154</t>
  </si>
  <si>
    <t>HV-2/2013/TS155</t>
  </si>
  <si>
    <t>HV-2/2013/TS156</t>
  </si>
  <si>
    <t>HV-2/2013/TS157</t>
  </si>
  <si>
    <t>HV-2/2013/TS158</t>
  </si>
  <si>
    <t>HV-2/2013/TS159</t>
  </si>
  <si>
    <t>HV-2/2013/TS160</t>
  </si>
  <si>
    <t>HV-2/2013/TS161</t>
  </si>
  <si>
    <t>HV-2/2013/TS162</t>
  </si>
  <si>
    <t>HV-2/2013/TS163</t>
  </si>
  <si>
    <t>HV-2/2013/TS164</t>
  </si>
  <si>
    <t>HV-2/2013/TS165</t>
  </si>
  <si>
    <t>HV-2/2013/TS166</t>
  </si>
  <si>
    <t>HV-2/2013/TS167</t>
  </si>
  <si>
    <t>HV-2/2013/TS168</t>
  </si>
  <si>
    <t>HV-2/2013/TS169</t>
  </si>
  <si>
    <t>HV-2/2013/TS170</t>
  </si>
  <si>
    <t>HV-2/2013/TS171</t>
  </si>
  <si>
    <t>HV-2/2013/TS172</t>
  </si>
  <si>
    <t>HV-2/2013/TS173</t>
  </si>
  <si>
    <t>HV-2/2013/TS174</t>
  </si>
  <si>
    <t>HV-2/2013/TS175</t>
  </si>
  <si>
    <t>HV-2/2013/TS176</t>
  </si>
  <si>
    <t>HV-2/2013/TS177</t>
  </si>
  <si>
    <t>HV-2/2013/TS178</t>
  </si>
  <si>
    <t>HV-2/2013/TS179</t>
  </si>
  <si>
    <t>HV-2/2013/TS180</t>
  </si>
  <si>
    <t>HV-2/2013/TS181</t>
  </si>
  <si>
    <t>HV-2/2013/TS182</t>
  </si>
  <si>
    <t>HV-2/2013/TS183</t>
  </si>
  <si>
    <t>HV-2/2013/TS184</t>
  </si>
  <si>
    <t>HV-2/2013/TS185</t>
  </si>
  <si>
    <t>HV-2/2013/TS186</t>
  </si>
  <si>
    <t>HV-2/2013/TS187</t>
  </si>
  <si>
    <t>HV-2/2013/TS188</t>
  </si>
  <si>
    <t>HV-2/2013/TS189</t>
  </si>
  <si>
    <t>HV-2/2013/TS190</t>
  </si>
  <si>
    <t>HV-2/2013/TS191</t>
  </si>
  <si>
    <t>HV-2/2013/TS192</t>
  </si>
  <si>
    <t>HV-2/2013/TS193</t>
  </si>
  <si>
    <t>HV-2/2013/TS194</t>
  </si>
  <si>
    <t>HV-2/2013/TS195</t>
  </si>
  <si>
    <t>HV-2/2013/TS196</t>
  </si>
  <si>
    <t>HV-2/2013/TS197</t>
  </si>
  <si>
    <t>HV-2/2013/TS198</t>
  </si>
  <si>
    <t>HV-2/2013/TS199</t>
  </si>
  <si>
    <t>HV-2/2013/TS200</t>
  </si>
  <si>
    <t>HV-2/2013/TS201</t>
  </si>
  <si>
    <t>HV-2/2013/TS202</t>
  </si>
  <si>
    <t>HV-2/2013/TS203</t>
  </si>
  <si>
    <t>HV-2/2013/TS204</t>
  </si>
  <si>
    <t>HV-2/2013/TS205</t>
  </si>
  <si>
    <t>HV-2/2013/TS206</t>
  </si>
  <si>
    <t>HV-2/2013/TS207</t>
  </si>
  <si>
    <t>HV-2/2013/TS208</t>
  </si>
  <si>
    <t>HV-3/2016SAM001</t>
  </si>
  <si>
    <t>HV-3/2024/GÉP003</t>
  </si>
  <si>
    <t>HV/1/2017MOB003</t>
  </si>
  <si>
    <t>HV/1/2017MOB004</t>
  </si>
  <si>
    <t>HV/1/2017MOB005</t>
  </si>
  <si>
    <t>HV/1/2017MOB006</t>
  </si>
  <si>
    <t>HV/1/2017MOB007</t>
  </si>
  <si>
    <t>HV/1/2017MOB008</t>
  </si>
  <si>
    <t>HV/1/2017MOB230</t>
  </si>
  <si>
    <t>HV/1/2017MOB231</t>
  </si>
  <si>
    <t>HV/1/2017MOB232</t>
  </si>
  <si>
    <t>HV/1/2017MOB233</t>
  </si>
  <si>
    <t>HV/1/2017MOB234</t>
  </si>
  <si>
    <t>HV/1/2017MOB235</t>
  </si>
  <si>
    <t>HV/1/2017MOB236</t>
  </si>
  <si>
    <t>HV/1/2023/MOB021</t>
  </si>
  <si>
    <t>HV/1/2023/MOB022</t>
  </si>
  <si>
    <t>HV/1/2024/MOB001-MOB4</t>
  </si>
  <si>
    <t>HV/2/2018/GÉP01</t>
  </si>
  <si>
    <t>HV/2/2020/GÉP01</t>
  </si>
  <si>
    <t>HV/2/2021/GÉP01</t>
  </si>
  <si>
    <t>HV/3/2017/GÉP02</t>
  </si>
  <si>
    <t>HV/3/2017/GÉP03</t>
  </si>
  <si>
    <t>HV/3/2017/GÉP04</t>
  </si>
  <si>
    <t>HV/3/2017/GÉP05</t>
  </si>
  <si>
    <t>HV/3/2017/GÉP06</t>
  </si>
  <si>
    <t>HV/3/2019/GÉP02</t>
  </si>
  <si>
    <t>HV/3/2020/GÉP02</t>
  </si>
  <si>
    <t>HV/3/2020/GÉP03</t>
  </si>
  <si>
    <t>HV/3/2021/GÉP02</t>
  </si>
  <si>
    <t>HV/3/2021/GÉP03</t>
  </si>
  <si>
    <t>HV/3/2023/SZGÉP001</t>
  </si>
  <si>
    <t>HV/3/2023/SZGÉP002</t>
  </si>
  <si>
    <t>HV/3/2024/SZGÉP001</t>
  </si>
  <si>
    <t>HV/3/2024/SZGÉP002</t>
  </si>
  <si>
    <t>HV/3/2024/SZGÉP004</t>
  </si>
  <si>
    <t>HV/4/2016/MKL01</t>
  </si>
  <si>
    <t>HV/4/2016/MKL02</t>
  </si>
  <si>
    <t>HV-1/2013/BB038</t>
  </si>
  <si>
    <t>HV-1/2013/BB039</t>
  </si>
  <si>
    <t>HV-1/2013/BB040</t>
  </si>
  <si>
    <t>HV-1/2013/BB041</t>
  </si>
  <si>
    <t>HV-1/2013/BB042</t>
  </si>
  <si>
    <t>HV-1/2013/BB043</t>
  </si>
  <si>
    <t>HV-1/2013/BB044</t>
  </si>
  <si>
    <t>HV-1/2013/BB045</t>
  </si>
  <si>
    <t>HV/1/2018/MOB07</t>
  </si>
  <si>
    <t>143</t>
  </si>
  <si>
    <t>1431</t>
  </si>
  <si>
    <t>145</t>
  </si>
  <si>
    <t>16. Befejezetlen beruházás</t>
  </si>
  <si>
    <t>Tárgyévi társasági adó elszámolása</t>
  </si>
  <si>
    <t>Hangvilla recepció főpénztár</t>
  </si>
  <si>
    <t>Parkoló autómata pénztár</t>
  </si>
  <si>
    <t>Acticity parkoló I.</t>
  </si>
  <si>
    <t>Acticity parkoló II.</t>
  </si>
  <si>
    <t>Acticity recepció pénztár</t>
  </si>
  <si>
    <t>OTP MEGTAK.11748007-20127310</t>
  </si>
  <si>
    <t>Interword 2021.01.01-2030.10.15</t>
  </si>
  <si>
    <t>Domain 2022.01.01-2026.10.13</t>
  </si>
  <si>
    <t>Rövid lejáratú kötelezettségek áruszállításból és szolgáltatás nyújtásból</t>
  </si>
  <si>
    <t>Pannon Egyetem</t>
  </si>
  <si>
    <t>Összevonandó jöv. SZJA elszámolása</t>
  </si>
  <si>
    <t>Késedelmi pótlék teljesítése</t>
  </si>
  <si>
    <t>Innovációs járulék köt. teljesítése</t>
  </si>
  <si>
    <t>Tárgyévi ÁFA pénzügyi elszámolása</t>
  </si>
  <si>
    <t>Helyi iparuzési adó elszámolási számla</t>
  </si>
  <si>
    <t>Szociális hozzájárulás</t>
  </si>
  <si>
    <t>Jövedelem elszámolási számla</t>
  </si>
  <si>
    <t>Vp-i Tae Kwon Do SE óvadék</t>
  </si>
  <si>
    <t>Liget Mászósport Kft óvadék</t>
  </si>
  <si>
    <t>Barátfüle Kft óvadék</t>
  </si>
  <si>
    <t>Victoria Art óvadék</t>
  </si>
  <si>
    <t>VP-i táncegyüttesért óvadék</t>
  </si>
  <si>
    <t>Mendelssohn Kamarazenekar Egyesület óvadék</t>
  </si>
  <si>
    <t>Veszprém Város Vegyeskara és Baráti Kör Egyesület óvadék</t>
  </si>
  <si>
    <t>Bevételek passzív időbeli elhatárolása</t>
  </si>
  <si>
    <t>VVV bérleti díj passzív elhatárolása</t>
  </si>
  <si>
    <t>S.I.55 KFT bérlti díj passzív elhatárolása</t>
  </si>
  <si>
    <t>Támogatás halasztás 2013-as</t>
  </si>
  <si>
    <t>ET-INF-2021/1-9708 EKF PROGRAM</t>
  </si>
  <si>
    <t>ET-INF-2022/978268 támogatás</t>
  </si>
  <si>
    <t>ET-INF-2022/618522 támogatás</t>
  </si>
  <si>
    <t>Alapítványtól kapott támogatás halasztott</t>
  </si>
  <si>
    <r>
      <t xml:space="preserve">Büntetőjogi felelősségem tudatában kijelentem, hogy a vagyonleltárban feltüntetett eszközök, követelések, továbbá a kötelezettségek a </t>
    </r>
    <r>
      <rPr>
        <b/>
        <sz val="10"/>
        <rFont val="Arial"/>
        <family val="2"/>
        <charset val="238"/>
      </rPr>
      <t>Veszprém 2030 Kft.</t>
    </r>
    <r>
      <rPr>
        <sz val="10"/>
        <rFont val="Arial"/>
        <family val="2"/>
        <charset val="238"/>
      </rPr>
      <t xml:space="preserve"> tulajdonát, illetve kötelezettségét képezik, amelyek az analitikus nyilvántartásokkal egyezően szerepelnek a kimutatásban.</t>
    </r>
  </si>
  <si>
    <t>Weboldal</t>
  </si>
  <si>
    <t>MS Win 7</t>
  </si>
  <si>
    <t>MS Office</t>
  </si>
  <si>
    <t>PRO-015/1</t>
  </si>
  <si>
    <t>WEB</t>
  </si>
  <si>
    <t>PRO-027/2</t>
  </si>
  <si>
    <t>PRO-028/1</t>
  </si>
  <si>
    <t>PRO-029/1</t>
  </si>
  <si>
    <t>PRO-3-038/1</t>
  </si>
  <si>
    <t>PRO-3-038/2</t>
  </si>
  <si>
    <t>Hűtő</t>
  </si>
  <si>
    <t>Mikrohullámú sütő</t>
  </si>
  <si>
    <t>PRO-019</t>
  </si>
  <si>
    <t>PRO-025</t>
  </si>
  <si>
    <t>PRO-026</t>
  </si>
  <si>
    <t>PRO-3-010</t>
  </si>
  <si>
    <t>PRO-3-011</t>
  </si>
  <si>
    <t>irattári polc</t>
  </si>
  <si>
    <t>Egyedi bútor</t>
  </si>
  <si>
    <t>DIGIFÉNYKÉP Panasonic DMC-TZ70</t>
  </si>
  <si>
    <t>KLÍMA MOBIL Whirlpool</t>
  </si>
  <si>
    <t>Irodabútor</t>
  </si>
  <si>
    <t>Irodai forgószék</t>
  </si>
  <si>
    <t>Félköríves tárgyalóasztal</t>
  </si>
  <si>
    <t>Íróasztal fiókos szekrénnyel</t>
  </si>
  <si>
    <t>Nagyszekrény üveges</t>
  </si>
  <si>
    <t>Alacsony szekrény</t>
  </si>
  <si>
    <t>Irodai szék</t>
  </si>
  <si>
    <t>Porszívó</t>
  </si>
  <si>
    <t>Monitorasztal</t>
  </si>
  <si>
    <t>Félkörasztal</t>
  </si>
  <si>
    <t>Sokrekeszes polc</t>
  </si>
  <si>
    <t>XEROX Workcentre A3 Másológép</t>
  </si>
  <si>
    <t>2-es asztali számítógép</t>
  </si>
  <si>
    <t>Monitor</t>
  </si>
  <si>
    <t>TP Link Gigabitswitch 5 Port</t>
  </si>
  <si>
    <t>LCD monitor</t>
  </si>
  <si>
    <t>router</t>
  </si>
  <si>
    <t>14112</t>
  </si>
  <si>
    <t>PRO-3-0048</t>
  </si>
  <si>
    <t>PRO-3-046</t>
  </si>
  <si>
    <t>PRO-006</t>
  </si>
  <si>
    <t>14311</t>
  </si>
  <si>
    <t>PRO-012</t>
  </si>
  <si>
    <t>14312</t>
  </si>
  <si>
    <t>PRO-013</t>
  </si>
  <si>
    <t>PRO-014</t>
  </si>
  <si>
    <t>PRO-017</t>
  </si>
  <si>
    <t>PRO-021</t>
  </si>
  <si>
    <t>PRO-022</t>
  </si>
  <si>
    <t>PRO-023</t>
  </si>
  <si>
    <t>PRO-1-005</t>
  </si>
  <si>
    <t>PRO-1-014</t>
  </si>
  <si>
    <t>PRO-1-015</t>
  </si>
  <si>
    <t>PRO-1-016</t>
  </si>
  <si>
    <t>PRO-1-018</t>
  </si>
  <si>
    <t>PRO-1-019</t>
  </si>
  <si>
    <t>PRO-1-020</t>
  </si>
  <si>
    <t>PRO-1-021</t>
  </si>
  <si>
    <t>PRO-2-008</t>
  </si>
  <si>
    <t>PRO-2-024</t>
  </si>
  <si>
    <t>PRO-2-039</t>
  </si>
  <si>
    <t>PRO-2-040</t>
  </si>
  <si>
    <t>PRO-2-041</t>
  </si>
  <si>
    <t>PRO-2-043</t>
  </si>
  <si>
    <t>PRO-3-001</t>
  </si>
  <si>
    <t>PRO-3-013</t>
  </si>
  <si>
    <t>PRO-3-014</t>
  </si>
  <si>
    <t>PRO-3-015</t>
  </si>
  <si>
    <t>PRO-3-016</t>
  </si>
  <si>
    <t>PRO-3-017</t>
  </si>
  <si>
    <t>PRO-3-019</t>
  </si>
  <si>
    <t>PRO-3-020</t>
  </si>
  <si>
    <t>PRO-004</t>
  </si>
  <si>
    <t>14321</t>
  </si>
  <si>
    <t>PRO-007</t>
  </si>
  <si>
    <t>PRO-010</t>
  </si>
  <si>
    <t>PRO-015</t>
  </si>
  <si>
    <t>PRO-027</t>
  </si>
  <si>
    <t>PRO-028</t>
  </si>
  <si>
    <t>PRO-029</t>
  </si>
  <si>
    <t>PRO-3-038</t>
  </si>
  <si>
    <t>PRO-020</t>
  </si>
  <si>
    <t>14322</t>
  </si>
  <si>
    <t>PRO-027/1</t>
  </si>
  <si>
    <t>PRO-2-021</t>
  </si>
  <si>
    <t>PRO-2-031</t>
  </si>
  <si>
    <t>PRO-3-003</t>
  </si>
  <si>
    <t>PRO-3-045</t>
  </si>
  <si>
    <t>Központi pénztár számla</t>
  </si>
  <si>
    <t>Bankbetétek</t>
  </si>
  <si>
    <t>MBH Bank elszámolási számla</t>
  </si>
  <si>
    <t>Költségek, ráfordítások aktív időbeli elhatárolása</t>
  </si>
  <si>
    <t>Költségek, ráfordítások passzív időbeli elhatárolása</t>
  </si>
  <si>
    <t xml:space="preserve"> ügyvezető</t>
  </si>
  <si>
    <t>ügyvezető</t>
  </si>
  <si>
    <t>13. Műszaki gépek, berendezések, járművek összesen</t>
  </si>
  <si>
    <t>14. Egyéb gépek, berendezések, járművek összesen</t>
  </si>
  <si>
    <t xml:space="preserve">                                                                        </t>
  </si>
  <si>
    <t>Beolvadással létrejött társaság - Swing-Swing Kft.</t>
  </si>
  <si>
    <t>Vagyonmérlege</t>
  </si>
  <si>
    <t>2024.évi könyvvizsgálati díj</t>
  </si>
  <si>
    <t>2025.évi könyvvizsgálati díj</t>
  </si>
  <si>
    <t>2025. 01-09.h Kiküldetés elhat. - Ferenczy Gábor</t>
  </si>
  <si>
    <r>
      <t xml:space="preserve">Büntetőjogi felellőségem tudatában kijelentem, hogy a vagyonleltárban feltüntetett eszközök, követelések, továbbá a kötelezettségek a </t>
    </r>
    <r>
      <rPr>
        <b/>
        <sz val="10"/>
        <rFont val="Arial"/>
        <family val="2"/>
        <charset val="238"/>
      </rPr>
      <t>Pro Veszprém Kft.</t>
    </r>
    <r>
      <rPr>
        <sz val="10"/>
        <rFont val="Arial"/>
        <family val="2"/>
        <charset val="238"/>
      </rPr>
      <t xml:space="preserve"> tulajdonát, illetve kötelezettségét képezik, amelyek az analitikus nyilvántartásokkal egyezően szerepelnek a kimutatásban.</t>
    </r>
  </si>
  <si>
    <t>Munkabér</t>
  </si>
  <si>
    <t>Innovációs járulék</t>
  </si>
  <si>
    <t>TAO</t>
  </si>
  <si>
    <r>
      <t xml:space="preserve">                                                                </t>
    </r>
    <r>
      <rPr>
        <b/>
        <sz val="10"/>
        <rFont val="Arial"/>
        <family val="2"/>
        <charset val="238"/>
      </rPr>
      <t>2025. szeptember 30.</t>
    </r>
    <r>
      <rPr>
        <sz val="10"/>
        <rFont val="Arial"/>
        <family val="2"/>
        <charset val="238"/>
      </rPr>
      <t xml:space="preserve">                                </t>
    </r>
    <r>
      <rPr>
        <i/>
        <sz val="10"/>
        <rFont val="Arial"/>
        <family val="2"/>
        <charset val="238"/>
      </rPr>
      <t>(adatok ezer Ft-ban)</t>
    </r>
  </si>
  <si>
    <t>Beolvadással létrejött társaság záró Vagyonmérlege</t>
  </si>
  <si>
    <t>2025. szeptember 30.</t>
  </si>
  <si>
    <t>Vagyonleltára</t>
  </si>
  <si>
    <t>---</t>
  </si>
  <si>
    <t>2026.évi Webtárhely szolgáltatás</t>
  </si>
  <si>
    <t>2025.IV.névi Webtárhely szolgáltatás</t>
  </si>
  <si>
    <t>2025.IV.névi Kamarai tagdíj</t>
  </si>
  <si>
    <t>SZJA</t>
  </si>
  <si>
    <t>ÁFA</t>
  </si>
  <si>
    <t>Helyi iparűzési adó</t>
  </si>
  <si>
    <t xml:space="preserve">                                                                                          </t>
  </si>
  <si>
    <t xml:space="preserve">  ügyvezető</t>
  </si>
  <si>
    <r>
      <t xml:space="preserve">                                       </t>
    </r>
    <r>
      <rPr>
        <b/>
        <sz val="11"/>
        <rFont val="Arial"/>
        <family val="2"/>
        <charset val="238"/>
      </rPr>
      <t xml:space="preserve">          2025. szeptember 30.   </t>
    </r>
    <r>
      <rPr>
        <sz val="10"/>
        <rFont val="Arial"/>
        <family val="2"/>
        <charset val="238"/>
      </rPr>
      <t xml:space="preserve">           </t>
    </r>
    <r>
      <rPr>
        <i/>
        <sz val="10"/>
        <rFont val="Arial"/>
        <family val="2"/>
        <charset val="238"/>
      </rPr>
      <t xml:space="preserve"> (adatok ezer Ft-ban)</t>
    </r>
  </si>
  <si>
    <t>MS Office Home and Business 20</t>
  </si>
  <si>
    <t>Microsoft Office Home&amp;Business</t>
  </si>
  <si>
    <t>Panasonic KX-TG6812PDB telefon</t>
  </si>
  <si>
    <t>Xiaomi Redmi 12C Ocean Blue Mo</t>
  </si>
  <si>
    <t>Xiaomi Redmi Note 12 Pro 5G Mo</t>
  </si>
  <si>
    <t>Irodai forgószék hálós háttáml</t>
  </si>
  <si>
    <t>Canon színes digitális fénymás</t>
  </si>
  <si>
    <t>Dell Vostro 3668 MT+Windows 10</t>
  </si>
  <si>
    <t>Lenovo V110-15ISK+Win10 Notebo</t>
  </si>
  <si>
    <t>Szerver és merevlemez (Synolog</t>
  </si>
  <si>
    <t>Dell Optiplex 7010SF számítógé</t>
  </si>
  <si>
    <t>NB DELL Vostro 3520 15,6" FHD,</t>
  </si>
  <si>
    <t>NB HP ProBook 450 15,6" FHD La</t>
  </si>
  <si>
    <t>Router TP-Link TL-WR940N 450 M</t>
  </si>
  <si>
    <t>Dell E2423HN LED Monitor 24",</t>
  </si>
  <si>
    <t>One Magyarország Zrt.</t>
  </si>
  <si>
    <r>
      <t xml:space="preserve">                                                                    </t>
    </r>
    <r>
      <rPr>
        <b/>
        <sz val="10"/>
        <rFont val="Arial"/>
        <family val="2"/>
        <charset val="238"/>
      </rPr>
      <t>2025. szeptember 30.</t>
    </r>
    <r>
      <rPr>
        <sz val="10"/>
        <rFont val="Arial"/>
        <family val="2"/>
        <charset val="238"/>
      </rPr>
      <t xml:space="preserve">                                          </t>
    </r>
    <r>
      <rPr>
        <i/>
        <sz val="10"/>
        <rFont val="Arial"/>
        <family val="2"/>
        <charset val="238"/>
      </rPr>
      <t>(adatok Ft-ban)</t>
    </r>
  </si>
  <si>
    <t>MARTIROK11</t>
  </si>
  <si>
    <t>VKEZ-000-002</t>
  </si>
  <si>
    <t>VKEZ-000-003</t>
  </si>
  <si>
    <t>VKEZ-000-004/2</t>
  </si>
  <si>
    <t>VKEZ-000-006/4</t>
  </si>
  <si>
    <t>VKEZ-000-008</t>
  </si>
  <si>
    <t>Vp. 4944 hrsz.</t>
  </si>
  <si>
    <t>Vp. 4037 hrsz. csapadékcsatorna</t>
  </si>
  <si>
    <t>Vp. 4037 hrsz. növényzet</t>
  </si>
  <si>
    <t>Befele nyiló kétszárnyú kapu - Jutasi úttal határos oldalon</t>
  </si>
  <si>
    <t>Szikvíz parkoló - támfal építés</t>
  </si>
  <si>
    <t>Veszprém 4038/1 hrsz. telek  1051 m2 vagyonkez.</t>
  </si>
  <si>
    <t>GYK-25-02</t>
  </si>
  <si>
    <t>GYK-25-03</t>
  </si>
  <si>
    <t>1317</t>
  </si>
  <si>
    <t>GYK-25-53/2</t>
  </si>
  <si>
    <t>REND-073/2024</t>
  </si>
  <si>
    <t>REND-075/2025</t>
  </si>
  <si>
    <t>6 kg-os ABC porral oltó</t>
  </si>
  <si>
    <t>Nyárkert - dekorációs fényfűzér</t>
  </si>
  <si>
    <t>Kamerarendszer korszerűsítése</t>
  </si>
  <si>
    <t>Zarges függőleges keret 0,75 * 1 m</t>
  </si>
  <si>
    <t>GYK-25-01</t>
  </si>
  <si>
    <t>IRODA-000-006</t>
  </si>
  <si>
    <t>IRODA-000-008</t>
  </si>
  <si>
    <t>IRODA-000-098</t>
  </si>
  <si>
    <t>IRODA-000-099</t>
  </si>
  <si>
    <t>KERÁMIA HŐSUGÁRZÓ</t>
  </si>
  <si>
    <t>NB HP 14 "/WIN 10 Pro ezüst</t>
  </si>
  <si>
    <t>Dacia Spring AA-CP 452</t>
  </si>
  <si>
    <t>Dacia Spring AA-CP 453</t>
  </si>
  <si>
    <t>Samsung Galaxy A05s telefon</t>
  </si>
  <si>
    <t>Multifunkciós rendezvényközpont fejlesztéséhez kapcsolódó koncepcióterv</t>
  </si>
  <si>
    <t>Veszprém, Thököly Imre utca 1., országosan védett műemlék épület - Auer Lipót szülőháza - részleges belső átalakításának kivitelezési tervdokumetnációja</t>
  </si>
  <si>
    <t>CELPEX KERESKEDELMI SZOLGÁLTATÓ ÉS IPARI Korlátolt Felelőssé</t>
  </si>
  <si>
    <t>Trend Mixer Kft.</t>
  </si>
  <si>
    <t>Weekend Event Kft.</t>
  </si>
  <si>
    <t>Dávid Szaudner (szállítói túlfizetés)</t>
  </si>
  <si>
    <t>Külföldi követelések értékvesztése és annak visszaírása (Dávid Szaudner)</t>
  </si>
  <si>
    <t xml:space="preserve"> Colonnáde Insurance</t>
  </si>
  <si>
    <t>Puresol Partner Kft.</t>
  </si>
  <si>
    <t>E.ON Észak-Dunántúli Áramhálózati Zártkörűen Működő Részvény</t>
  </si>
  <si>
    <t>Depónia Hulladékkezelő és Településtisztasági Nonprofit Kft.</t>
  </si>
  <si>
    <t>Személyi jövedelemadó befizetési kötelezettség teljesítése</t>
  </si>
  <si>
    <t>Társadalombiztosítási járulék befizetési kötelezettség</t>
  </si>
  <si>
    <t>Általános forgalmi adó elszámolási számla</t>
  </si>
  <si>
    <t>Pótlék (helyi adó)</t>
  </si>
  <si>
    <t>Swing-Swing Kft.-nek nyújtott kölcsön</t>
  </si>
  <si>
    <t>Swing-Swing Kft.-nek nyújtott kölcsön időarányos kamata</t>
  </si>
  <si>
    <t>Egyetemi Centrum Kft.</t>
  </si>
  <si>
    <t>DAY MED Egészségügyi Szolgáltató és Reklámügynökség Kft.</t>
  </si>
  <si>
    <t>09. havi mobilparkolás</t>
  </si>
  <si>
    <t>09. havi közüzemi díjak</t>
  </si>
  <si>
    <t>Webnode AG</t>
  </si>
  <si>
    <t>Shell Hungary Zrt.</t>
  </si>
  <si>
    <t>Graphisoft SE</t>
  </si>
  <si>
    <t>2025.10.01-2026.09.30. vagyonbiztosítás</t>
  </si>
  <si>
    <t>2026 évi elhatárolás (.hu domain)</t>
  </si>
  <si>
    <t>2026 évi elhatárolás (vezetős tisztségviselő felelősségbiztosítás)</t>
  </si>
  <si>
    <t>2026 évi elhatárolás (előfizetési díj)</t>
  </si>
  <si>
    <t>2026 évi elhatárolás (új jogtár előfizetés)</t>
  </si>
  <si>
    <t>2026 évi elhatárolás (autópályamatrica)</t>
  </si>
  <si>
    <t>2026 évi elhatárolás (biztosítás)</t>
  </si>
  <si>
    <t>Bársony Emese</t>
  </si>
  <si>
    <t>Kötelezettségek áruszállításból és szolgáltatásból (szállítók)</t>
  </si>
  <si>
    <t>CELPEX Kereskedelmi Szolgáltató és Ipari Kft.</t>
  </si>
  <si>
    <t>Data Elektronik Kft.</t>
  </si>
  <si>
    <t>E.ON Észak-Dunántúli Áramhálózati Zrt.</t>
  </si>
  <si>
    <t>Horváth és Schreiber Építésziroda Kft.</t>
  </si>
  <si>
    <t>OMV HUNGÁRIA ÁSVÁNYOLAJ Kft.</t>
  </si>
  <si>
    <t>Munkáltatót terhelő táppénz hozzájárulás befizetési kötelezettség</t>
  </si>
  <si>
    <t>Egyszerűsített foglalkoztatás járulék befizetési kötelezettség</t>
  </si>
  <si>
    <t>VKSZ Zrt.</t>
  </si>
  <si>
    <t>"SOLIDUS-2000" KÖNYVVIZSGÁLÓ ÉS SZÁMVITELI SZOLGÁLTATÓ KORLÁ</t>
  </si>
  <si>
    <t>SIGNATOR AUDIT Könyvvizsgáló KFT</t>
  </si>
  <si>
    <t>09. havi vállalkozói díj</t>
  </si>
  <si>
    <t>2025. évi zárás</t>
  </si>
  <si>
    <t>09. havi könyvvizsgálat</t>
  </si>
  <si>
    <t>vízdíj Jutasi út TC, Bábszínház</t>
  </si>
  <si>
    <t>áramdíj TC</t>
  </si>
  <si>
    <r>
      <t xml:space="preserve">                                                                 </t>
    </r>
    <r>
      <rPr>
        <b/>
        <sz val="10"/>
        <rFont val="Arial"/>
        <family val="2"/>
        <charset val="238"/>
      </rPr>
      <t>2025. szeptember 30.</t>
    </r>
    <r>
      <rPr>
        <sz val="10"/>
        <rFont val="Arial"/>
        <family val="2"/>
        <charset val="238"/>
      </rPr>
      <t xml:space="preserve">                                          </t>
    </r>
    <r>
      <rPr>
        <i/>
        <sz val="10"/>
        <rFont val="Arial"/>
        <family val="2"/>
        <charset val="238"/>
      </rPr>
      <t>(adatok Ft-ban)</t>
    </r>
  </si>
  <si>
    <t>HV-3/2025/SZGÉP005</t>
  </si>
  <si>
    <t>Szellemi termékek</t>
  </si>
  <si>
    <t>QLAB 5 szoftver standard licence</t>
  </si>
  <si>
    <t>1145</t>
  </si>
  <si>
    <t>Hangvilla épületre ráaktiválás (</t>
  </si>
  <si>
    <t>"Hangvilla" épülete
 -Veszprém,</t>
  </si>
  <si>
    <t>HV-1/2016/HANG27</t>
  </si>
  <si>
    <t>HV-1/2016/HANG29</t>
  </si>
  <si>
    <t>HV-1/2016/HANG3
1</t>
  </si>
  <si>
    <t>HV-1/2016/HANG3
3</t>
  </si>
  <si>
    <t>HV-1/2016/HANG3
4</t>
  </si>
  <si>
    <t>HV-1/2016/HANG32</t>
  </si>
  <si>
    <t>HV-1/2016/HANG35</t>
  </si>
  <si>
    <t>HV-1/2016/HANG36</t>
  </si>
  <si>
    <t>HV-4/2017/HANG02</t>
  </si>
  <si>
    <t>HV-4/2025/HANG001</t>
  </si>
  <si>
    <t>HV-4/2025/HANG002-008</t>
  </si>
  <si>
    <t>HV/1/2016/HANG25</t>
  </si>
  <si>
    <t>HV/1/2016/HANG26</t>
  </si>
  <si>
    <t>HV/1/2016/HANG27</t>
  </si>
  <si>
    <t>HV/1/2016/HANG37</t>
  </si>
  <si>
    <t>HV/1/2016/HANG38</t>
  </si>
  <si>
    <t>Villamos kábelcsomag</t>
  </si>
  <si>
    <t>Projector és tart. EPSON EB PU22</t>
  </si>
  <si>
    <t>Mozgófejes spotlámpa V
I</t>
  </si>
  <si>
    <t>Mozgófejes spotlámpa V
II</t>
  </si>
  <si>
    <t>HV-1/2025/MOB001</t>
  </si>
  <si>
    <t>HV-1/2025/MOB002</t>
  </si>
  <si>
    <t>HV-1/2025/MOB005-010</t>
  </si>
  <si>
    <t>MÖBELIX gamer szék</t>
  </si>
  <si>
    <t>THEO azstalszállító kocsi 3 db</t>
  </si>
  <si>
    <t>THEO székszállító kocsi 6 db</t>
  </si>
  <si>
    <t>HV-3/2025/SZGÉP001,3</t>
  </si>
  <si>
    <t>HV-3/2025/SZGÉP002</t>
  </si>
  <si>
    <t>HV-3/2025/SZGÉP004</t>
  </si>
  <si>
    <t>HV-3/2025/SZGÉP006</t>
  </si>
  <si>
    <t>HV-3/2025/SZGÉP007</t>
  </si>
  <si>
    <t>HV-3/2025/SZGÉP008</t>
  </si>
  <si>
    <t>HV-3/2025/SZGÉP009</t>
  </si>
  <si>
    <t>Számítógép DEÉÉ Optiplex 7020SF</t>
  </si>
  <si>
    <t>Notebook HP Probook 440 G9 14" F</t>
  </si>
  <si>
    <t>Apple Macbook Air 13,6"16GB mem.</t>
  </si>
  <si>
    <t>HP ProBook notebook+MS Office</t>
  </si>
  <si>
    <t>HP ProBook notebook 650 G8</t>
  </si>
  <si>
    <t>Apple notebook MacBook Pro + mob</t>
  </si>
  <si>
    <t>Apple Iphone 16</t>
  </si>
  <si>
    <t>Mobil klíma I.</t>
  </si>
  <si>
    <t>Pro Veszprém üzletrész 100%</t>
  </si>
  <si>
    <t>Pannon Várszínház</t>
  </si>
  <si>
    <t>Trabi Túra Kft.</t>
  </si>
  <si>
    <t>Vissza nem igényelhető áfa</t>
  </si>
  <si>
    <t>Hangvilla parkoló dupla utalás</t>
  </si>
  <si>
    <t>Bankkártyás átvezetési számla</t>
  </si>
  <si>
    <t>2025.08.31 elhat Elektro profi</t>
  </si>
  <si>
    <t>2025.09hó rezsi elhat VVV</t>
  </si>
  <si>
    <t>2025.09hó rezsi elhat Mendelss</t>
  </si>
  <si>
    <t>2025.09hó rezsi elhat Expressz</t>
  </si>
  <si>
    <t>2025.09hó rezsi elhat Légtorna</t>
  </si>
  <si>
    <t>2025.09hó rezsi elhat Liget m.</t>
  </si>
  <si>
    <t>2025.09hó rezsi elha Barátfüle</t>
  </si>
  <si>
    <t>2025.09hó rezsi elhat Victoria</t>
  </si>
  <si>
    <t>2025.09hó rezsi elhat S I55</t>
  </si>
  <si>
    <t>2025.09hó rezsi elh VP program</t>
  </si>
  <si>
    <t>2025.09hó rezsi elh Pannon V.</t>
  </si>
  <si>
    <t>2025.09.30 elhat Vmjv</t>
  </si>
  <si>
    <t>2025.09.30 elhat Rendezvénypro</t>
  </si>
  <si>
    <t>2025.09.30 elhat Programiroda</t>
  </si>
  <si>
    <t>Elektro Profi Mobility továbbszámlázott üzemeltetési költség 2025.08.31.</t>
  </si>
  <si>
    <t>VVV továbbszámlázott üzemeltetési költség 2025.09.30</t>
  </si>
  <si>
    <t>Mendelssohn továbbszámlázott üzemeltetési költség 2025.09.30.</t>
  </si>
  <si>
    <t>Expresszó továbbszámlázott üzemeltetési költség 2025.09.30.</t>
  </si>
  <si>
    <t>Légtorna és Légtánc Egyesület továbbszámlázott üzemeltetési költség 2025.09.30.</t>
  </si>
  <si>
    <t>Liget Mászósport továbbszámlázott üzemeltetési költség 2025.09.30</t>
  </si>
  <si>
    <t>Barátfüle továbbszámlázott üzemeltetési költség 2025.09.30</t>
  </si>
  <si>
    <t>Victoria Art &amp; Sport továbbszámlázott üzemeltetési költség 2025.09.30</t>
  </si>
  <si>
    <t>SI 55 Kft. Továbbszámlázott üzemeltetési költség 2025.09.30.</t>
  </si>
  <si>
    <t>Veszprémi Programiroda Kft továbbszámlázott üzemeltetési költség 2025.09.30</t>
  </si>
  <si>
    <t>Pannon Várszínház továbbszámlázott üzemeltetési költség 2025.09.30.</t>
  </si>
  <si>
    <t>VMJVÖ gyermekfoglalkoztatás 2025.09.30.</t>
  </si>
  <si>
    <t>Rendezvényprofi Kft bérleti díj 2025.09.30.</t>
  </si>
  <si>
    <t>Veszprémi Programiroda Kft bérleti díj 2025.09.30.</t>
  </si>
  <si>
    <t>Allianz 2025.10-11</t>
  </si>
  <si>
    <t>E.on 2025.10.01-10.31</t>
  </si>
  <si>
    <t>Interword (2025.01.10-2030.01.01)</t>
  </si>
  <si>
    <t>Interword (2025.01.11-2026.01.11)</t>
  </si>
  <si>
    <t>Nelson 2025.10.01-2025.12.31</t>
  </si>
  <si>
    <t>Nelson 2026.01.01-2029.06.22</t>
  </si>
  <si>
    <t>Építményadó 2025.10-12</t>
  </si>
  <si>
    <t>Rövdi lejáratú kölcsönök</t>
  </si>
  <si>
    <t>Veszprém 2030 Kft. kölcsön</t>
  </si>
  <si>
    <t>Sonepar Magyarország Kft.</t>
  </si>
  <si>
    <t>Schindler Hungária Kft.</t>
  </si>
  <si>
    <t>Spring Clean Kft.</t>
  </si>
  <si>
    <t>HOR-KOLL Kereskedelmi és Szolgáltató Kft.</t>
  </si>
  <si>
    <t>ÉMI-TÜV SÜD Kft.</t>
  </si>
  <si>
    <t xml:space="preserve">Veszprém </t>
  </si>
  <si>
    <t>Elektro Profi Mobility Kft vevő túlfizetés</t>
  </si>
  <si>
    <t>S.I.55. Kft. óvadék</t>
  </si>
  <si>
    <t>Expresszó Klub óvadék</t>
  </si>
  <si>
    <t>Légtorna és Légtánc Egyesület óvadék</t>
  </si>
  <si>
    <t>Természetbeni juttatás SZJA elszámolása</t>
  </si>
  <si>
    <t>Társadalombiztosítási járulék</t>
  </si>
  <si>
    <t>Mendelsson bérleti díj passzív elhatárolás</t>
  </si>
  <si>
    <t>Pannon Várszínház bérleti díj passzív elha</t>
  </si>
  <si>
    <t>Expresszó klub passzív elhatárolás</t>
  </si>
  <si>
    <t>2025.09.30 elhat rendezvénypro</t>
  </si>
  <si>
    <t>Schindler elhatárolás</t>
  </si>
  <si>
    <t>energia költség VMJVÖ 2025.08.31.</t>
  </si>
  <si>
    <t>VMJVÖ energia költség 2025.08.31.</t>
  </si>
  <si>
    <t>Schindler Hungária Kft. Karbantartási költség</t>
  </si>
  <si>
    <t>E.ON áram (2025.08-09 havi)</t>
  </si>
  <si>
    <t>energia költség 2025.08.31. és 2025.09.30.</t>
  </si>
  <si>
    <t>internet, telefon, egyéb (2025.08.31. és 2025.09.30.)</t>
  </si>
  <si>
    <t>Spring Clean Kft. Takarítási díj 2025.08-09 havi)</t>
  </si>
  <si>
    <t>VKSZ Zrt. Internet, telefon, parkolás (2025.08-09 havi)</t>
  </si>
  <si>
    <t>Pannon Egyetem bérleti díj 2025.08-09 havi</t>
  </si>
  <si>
    <t>Bakonykarszt vízdíj 2025.09 havi</t>
  </si>
  <si>
    <t>Földesi jogi szolgáltatás 2025.09.30.</t>
  </si>
  <si>
    <t>Signator könyvviszgálati díj 2025.01.01.-2025.09.30.</t>
  </si>
  <si>
    <t>MVM Zrt. Gázdíj 2025.09.30.</t>
  </si>
  <si>
    <t>Detőr őrzés-védelem 2025.09.30.</t>
  </si>
  <si>
    <t>Épületüzemeltetési szolgáltatás 2025.09.30. (Rendezvényprofi)</t>
  </si>
  <si>
    <t>Mohu hulladékszállítás 2025.09.30.</t>
  </si>
  <si>
    <t>Green wall karbantartás 2025.09.30.</t>
  </si>
  <si>
    <t>Lindstörm 2025.09.30</t>
  </si>
  <si>
    <t>Telefon, internet (Telekom) 2025.09.30.</t>
  </si>
  <si>
    <t>Katasztrófavédelem munka- és tűzvédelmi szolgáltatás 2025.09.30.</t>
  </si>
  <si>
    <t>Családsegítő 2025.09.30.</t>
  </si>
  <si>
    <t>Demeter V. 2025.09.30</t>
  </si>
  <si>
    <t>Elektro Profi épületüzemeltetési szolgáltatás 2025.09.30.</t>
  </si>
  <si>
    <t>Lifttechnika 3. negyedéves karbantartás</t>
  </si>
  <si>
    <t>Veszprém 2030 Kft. Kölcsön kamata 2025.09.30.</t>
  </si>
  <si>
    <t>Műszaki gépek berendezések</t>
  </si>
  <si>
    <t>Egyéb gépek, berendezések, mobiliák összesen</t>
  </si>
  <si>
    <t xml:space="preserve">Kötelezettségek áruszállításból és szolgáltatásból </t>
  </si>
  <si>
    <r>
      <t xml:space="preserve">                                                                                    </t>
    </r>
    <r>
      <rPr>
        <b/>
        <sz val="10"/>
        <rFont val="Arial"/>
        <family val="2"/>
        <charset val="238"/>
      </rPr>
      <t>2025. szeptember 30.</t>
    </r>
    <r>
      <rPr>
        <sz val="10"/>
        <rFont val="Arial"/>
        <family val="2"/>
        <charset val="238"/>
      </rPr>
      <t xml:space="preserve">                                    </t>
    </r>
    <r>
      <rPr>
        <i/>
        <sz val="10"/>
        <rFont val="Arial"/>
        <family val="2"/>
        <charset val="238"/>
      </rPr>
      <t>(adatok Ft-ban)</t>
    </r>
  </si>
  <si>
    <t>Veszprém, 2025. december 4.</t>
  </si>
  <si>
    <t xml:space="preserve">Veszprém, 2025. december 4. </t>
  </si>
  <si>
    <r>
      <t xml:space="preserve">                                                                                 </t>
    </r>
    <r>
      <rPr>
        <b/>
        <sz val="10"/>
        <rFont val="Arial"/>
        <family val="2"/>
        <charset val="238"/>
      </rPr>
      <t>2025. szeptember 30.</t>
    </r>
    <r>
      <rPr>
        <sz val="10"/>
        <rFont val="Arial"/>
        <family val="2"/>
        <charset val="238"/>
      </rPr>
      <t xml:space="preserve">                          </t>
    </r>
    <r>
      <rPr>
        <i/>
        <sz val="10"/>
        <rFont val="Arial"/>
        <family val="2"/>
        <charset val="238"/>
      </rPr>
      <t>(adatok ezer Ft-ban)</t>
    </r>
  </si>
  <si>
    <r>
      <t xml:space="preserve">                                                                  </t>
    </r>
    <r>
      <rPr>
        <b/>
        <sz val="10"/>
        <rFont val="Arial"/>
        <family val="2"/>
        <charset val="238"/>
      </rPr>
      <t>2025. szeptember 30.</t>
    </r>
    <r>
      <rPr>
        <sz val="10"/>
        <rFont val="Arial"/>
        <family val="2"/>
        <charset val="238"/>
      </rPr>
      <t xml:space="preserve">                                          </t>
    </r>
    <r>
      <rPr>
        <i/>
        <sz val="10"/>
        <rFont val="Arial"/>
        <family val="2"/>
        <charset val="238"/>
      </rPr>
      <t>(adatok Ft-ban)</t>
    </r>
  </si>
  <si>
    <t>HV-4/2014/K061</t>
  </si>
  <si>
    <t>HV-1/2026/HANG30</t>
  </si>
  <si>
    <t>Zsöllyeszék felhajt. Pótlás 21</t>
  </si>
  <si>
    <t>Épülethangosítás 100v rendszer</t>
  </si>
  <si>
    <t>Zsöllyeszék felhajt. Pótlás  21</t>
  </si>
  <si>
    <t>00024907 pénzforgalmi bankszámla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</si>
</sst>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3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C00000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4"/>
      <name val="Century Gothic"/>
      <family val="2"/>
      <charset val="238"/>
    </font>
    <font>
      <b/>
      <sz val="10"/>
      <name val="Century Gothic"/>
      <family val="2"/>
      <charset val="238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1" fillId="0" borderId="0" applyFont="0" applyFill="0" applyBorder="0" applyAlignment="0" applyProtection="0"/>
  </cellStyleXfs>
  <cellXfs count="357">
    <xf numFmtId="0" fontId="0" fillId="0" borderId="0" xfId="0"/>
    <xf numFmtId="0" fontId="4" fillId="0" borderId="1" xfId="0" applyFont="1" applyBorder="1" applyAlignment="1">
      <alignment horizontal="center"/>
    </xf>
    <xf numFmtId="3" fontId="5" fillId="0" borderId="2" xfId="0" applyNumberFormat="1" applyFont="1" applyBorder="1"/>
    <xf numFmtId="0" fontId="7" fillId="0" borderId="3" xfId="0" applyFont="1" applyBorder="1" applyAlignment="1">
      <alignment horizontal="center"/>
    </xf>
    <xf numFmtId="3" fontId="8" fillId="0" borderId="4" xfId="0" applyNumberFormat="1" applyFont="1" applyBorder="1"/>
    <xf numFmtId="3" fontId="8" fillId="0" borderId="5" xfId="0" applyNumberFormat="1" applyFont="1" applyBorder="1"/>
    <xf numFmtId="3" fontId="10" fillId="0" borderId="4" xfId="0" applyNumberFormat="1" applyFont="1" applyBorder="1"/>
    <xf numFmtId="3" fontId="10" fillId="0" borderId="5" xfId="0" applyNumberFormat="1" applyFont="1" applyBorder="1"/>
    <xf numFmtId="3" fontId="11" fillId="0" borderId="4" xfId="0" applyNumberFormat="1" applyFont="1" applyBorder="1"/>
    <xf numFmtId="3" fontId="11" fillId="0" borderId="5" xfId="0" applyNumberFormat="1" applyFont="1" applyBorder="1"/>
    <xf numFmtId="3" fontId="12" fillId="0" borderId="4" xfId="0" applyNumberFormat="1" applyFont="1" applyBorder="1"/>
    <xf numFmtId="0" fontId="4" fillId="0" borderId="4" xfId="0" applyFont="1" applyBorder="1"/>
    <xf numFmtId="0" fontId="4" fillId="0" borderId="4" xfId="0" applyFont="1" applyBorder="1" applyAlignment="1">
      <alignment horizontal="left"/>
    </xf>
    <xf numFmtId="3" fontId="9" fillId="0" borderId="4" xfId="0" applyNumberFormat="1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3" fontId="12" fillId="0" borderId="5" xfId="0" applyNumberFormat="1" applyFont="1" applyBorder="1"/>
    <xf numFmtId="3" fontId="2" fillId="0" borderId="4" xfId="0" applyNumberFormat="1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3" fontId="2" fillId="0" borderId="5" xfId="0" applyNumberFormat="1" applyFont="1" applyBorder="1"/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3" borderId="7" xfId="0" applyFont="1" applyFill="1" applyBorder="1" applyAlignment="1">
      <alignment vertical="center"/>
    </xf>
    <xf numFmtId="3" fontId="5" fillId="3" borderId="11" xfId="0" applyNumberFormat="1" applyFont="1" applyFill="1" applyBorder="1" applyAlignment="1">
      <alignment vertical="center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5" fillId="0" borderId="12" xfId="0" applyNumberFormat="1" applyFont="1" applyBorder="1"/>
    <xf numFmtId="0" fontId="0" fillId="0" borderId="0" xfId="0" applyAlignment="1">
      <alignment horizontal="left"/>
    </xf>
    <xf numFmtId="0" fontId="4" fillId="3" borderId="6" xfId="0" applyFont="1" applyFill="1" applyBorder="1" applyAlignment="1">
      <alignment horizontal="center"/>
    </xf>
    <xf numFmtId="3" fontId="4" fillId="0" borderId="10" xfId="0" applyNumberFormat="1" applyFont="1" applyBorder="1"/>
    <xf numFmtId="0" fontId="5" fillId="2" borderId="13" xfId="0" applyFont="1" applyFill="1" applyBorder="1" applyAlignment="1">
      <alignment vertical="center"/>
    </xf>
    <xf numFmtId="0" fontId="0" fillId="0" borderId="4" xfId="0" applyBorder="1"/>
    <xf numFmtId="0" fontId="8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5" fillId="0" borderId="14" xfId="0" applyFont="1" applyBorder="1"/>
    <xf numFmtId="0" fontId="8" fillId="0" borderId="14" xfId="0" applyFont="1" applyBorder="1"/>
    <xf numFmtId="0" fontId="9" fillId="0" borderId="14" xfId="0" applyFont="1" applyBorder="1"/>
    <xf numFmtId="0" fontId="11" fillId="0" borderId="14" xfId="0" applyFont="1" applyBorder="1"/>
    <xf numFmtId="0" fontId="8" fillId="0" borderId="14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3" borderId="15" xfId="0" applyFont="1" applyFill="1" applyBorder="1" applyAlignment="1">
      <alignment vertical="center"/>
    </xf>
    <xf numFmtId="0" fontId="5" fillId="0" borderId="16" xfId="0" applyFont="1" applyBorder="1"/>
    <xf numFmtId="0" fontId="2" fillId="0" borderId="14" xfId="0" applyFont="1" applyBorder="1"/>
    <xf numFmtId="0" fontId="5" fillId="3" borderId="1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vertical="center"/>
    </xf>
    <xf numFmtId="3" fontId="6" fillId="3" borderId="7" xfId="0" applyNumberFormat="1" applyFont="1" applyFill="1" applyBorder="1" applyAlignment="1">
      <alignment vertical="center"/>
    </xf>
    <xf numFmtId="3" fontId="8" fillId="0" borderId="12" xfId="0" applyNumberFormat="1" applyFont="1" applyBorder="1"/>
    <xf numFmtId="0" fontId="4" fillId="0" borderId="6" xfId="0" applyFont="1" applyBorder="1" applyAlignment="1">
      <alignment horizontal="center"/>
    </xf>
    <xf numFmtId="0" fontId="5" fillId="0" borderId="7" xfId="0" applyFont="1" applyBorder="1"/>
    <xf numFmtId="0" fontId="7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 wrapText="1"/>
    </xf>
    <xf numFmtId="0" fontId="5" fillId="3" borderId="17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 wrapText="1"/>
    </xf>
    <xf numFmtId="0" fontId="4" fillId="0" borderId="18" xfId="0" applyFont="1" applyBorder="1"/>
    <xf numFmtId="0" fontId="7" fillId="0" borderId="4" xfId="0" applyFont="1" applyBorder="1"/>
    <xf numFmtId="3" fontId="5" fillId="3" borderId="7" xfId="0" applyNumberFormat="1" applyFont="1" applyFill="1" applyBorder="1" applyAlignment="1">
      <alignment horizontal="center" vertical="center" wrapText="1"/>
    </xf>
    <xf numFmtId="3" fontId="4" fillId="0" borderId="9" xfId="0" applyNumberFormat="1" applyFont="1" applyBorder="1"/>
    <xf numFmtId="0" fontId="0" fillId="0" borderId="9" xfId="0" applyBorder="1"/>
    <xf numFmtId="3" fontId="5" fillId="3" borderId="7" xfId="0" applyNumberFormat="1" applyFont="1" applyFill="1" applyBorder="1" applyAlignment="1">
      <alignment vertical="center"/>
    </xf>
    <xf numFmtId="0" fontId="6" fillId="3" borderId="15" xfId="0" applyFont="1" applyFill="1" applyBorder="1" applyAlignment="1">
      <alignment vertical="center"/>
    </xf>
    <xf numFmtId="0" fontId="0" fillId="0" borderId="2" xfId="0" applyBorder="1"/>
    <xf numFmtId="0" fontId="6" fillId="3" borderId="7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vertical="center"/>
    </xf>
    <xf numFmtId="0" fontId="4" fillId="2" borderId="19" xfId="0" applyFont="1" applyFill="1" applyBorder="1" applyAlignment="1">
      <alignment horizontal="center"/>
    </xf>
    <xf numFmtId="3" fontId="5" fillId="2" borderId="12" xfId="0" applyNumberFormat="1" applyFont="1" applyFill="1" applyBorder="1" applyAlignment="1">
      <alignment vertical="center"/>
    </xf>
    <xf numFmtId="3" fontId="6" fillId="3" borderId="11" xfId="0" applyNumberFormat="1" applyFont="1" applyFill="1" applyBorder="1" applyAlignment="1">
      <alignment vertical="center"/>
    </xf>
    <xf numFmtId="3" fontId="15" fillId="0" borderId="4" xfId="0" applyNumberFormat="1" applyFont="1" applyBorder="1"/>
    <xf numFmtId="0" fontId="16" fillId="0" borderId="4" xfId="0" applyFont="1" applyBorder="1"/>
    <xf numFmtId="3" fontId="6" fillId="0" borderId="11" xfId="0" applyNumberFormat="1" applyFont="1" applyBorder="1"/>
    <xf numFmtId="3" fontId="6" fillId="3" borderId="11" xfId="0" applyNumberFormat="1" applyFont="1" applyFill="1" applyBorder="1"/>
    <xf numFmtId="3" fontId="5" fillId="0" borderId="7" xfId="0" applyNumberFormat="1" applyFont="1" applyBorder="1"/>
    <xf numFmtId="3" fontId="8" fillId="0" borderId="2" xfId="0" applyNumberFormat="1" applyFont="1" applyBorder="1"/>
    <xf numFmtId="3" fontId="6" fillId="0" borderId="7" xfId="0" applyNumberFormat="1" applyFont="1" applyBorder="1"/>
    <xf numFmtId="0" fontId="13" fillId="0" borderId="0" xfId="0" applyFont="1" applyAlignment="1">
      <alignment horizontal="left"/>
    </xf>
    <xf numFmtId="0" fontId="0" fillId="0" borderId="21" xfId="0" applyBorder="1"/>
    <xf numFmtId="3" fontId="6" fillId="3" borderId="7" xfId="0" applyNumberFormat="1" applyFont="1" applyFill="1" applyBorder="1" applyAlignment="1">
      <alignment horizontal="center" vertical="center" wrapText="1"/>
    </xf>
    <xf numFmtId="0" fontId="19" fillId="0" borderId="0" xfId="0" applyFont="1"/>
    <xf numFmtId="3" fontId="6" fillId="3" borderId="11" xfId="0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indent="1"/>
    </xf>
    <xf numFmtId="0" fontId="8" fillId="0" borderId="14" xfId="0" applyFont="1" applyBorder="1" applyAlignment="1">
      <alignment horizontal="left" wrapText="1" inden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3" fillId="0" borderId="0" xfId="0" applyFont="1"/>
    <xf numFmtId="0" fontId="6" fillId="0" borderId="16" xfId="0" applyFont="1" applyBorder="1"/>
    <xf numFmtId="0" fontId="6" fillId="0" borderId="14" xfId="0" applyFont="1" applyBorder="1" applyAlignment="1">
      <alignment horizontal="left" indent="1"/>
    </xf>
    <xf numFmtId="0" fontId="6" fillId="0" borderId="14" xfId="0" applyFont="1" applyBorder="1" applyAlignment="1">
      <alignment horizontal="left" wrapText="1" indent="1"/>
    </xf>
    <xf numFmtId="0" fontId="6" fillId="0" borderId="14" xfId="0" applyFont="1" applyBorder="1" applyAlignment="1">
      <alignment horizontal="left" wrapText="1"/>
    </xf>
    <xf numFmtId="0" fontId="6" fillId="0" borderId="14" xfId="0" applyFont="1" applyBorder="1"/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 indent="1"/>
    </xf>
    <xf numFmtId="0" fontId="8" fillId="0" borderId="4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13" fillId="0" borderId="21" xfId="0" applyFont="1" applyBorder="1"/>
    <xf numFmtId="0" fontId="20" fillId="0" borderId="21" xfId="0" applyFont="1" applyBorder="1"/>
    <xf numFmtId="3" fontId="7" fillId="0" borderId="2" xfId="0" applyNumberFormat="1" applyFont="1" applyBorder="1"/>
    <xf numFmtId="3" fontId="7" fillId="0" borderId="4" xfId="0" applyNumberFormat="1" applyFont="1" applyBorder="1"/>
    <xf numFmtId="0" fontId="4" fillId="0" borderId="14" xfId="0" applyFont="1" applyBorder="1"/>
    <xf numFmtId="3" fontId="5" fillId="0" borderId="10" xfId="0" applyNumberFormat="1" applyFont="1" applyBorder="1"/>
    <xf numFmtId="0" fontId="3" fillId="0" borderId="14" xfId="0" applyFont="1" applyBorder="1"/>
    <xf numFmtId="0" fontId="4" fillId="0" borderId="14" xfId="0" applyFont="1" applyBorder="1" applyAlignment="1">
      <alignment wrapText="1"/>
    </xf>
    <xf numFmtId="0" fontId="9" fillId="0" borderId="18" xfId="0" applyFont="1" applyBorder="1"/>
    <xf numFmtId="165" fontId="6" fillId="3" borderId="7" xfId="1" applyNumberFormat="1" applyFont="1" applyFill="1" applyBorder="1" applyAlignment="1">
      <alignment horizontal="center" vertical="center" wrapText="1"/>
    </xf>
    <xf numFmtId="165" fontId="0" fillId="0" borderId="2" xfId="1" applyNumberFormat="1" applyFont="1" applyBorder="1"/>
    <xf numFmtId="165" fontId="0" fillId="0" borderId="4" xfId="1" applyNumberFormat="1" applyFont="1" applyBorder="1"/>
    <xf numFmtId="165" fontId="22" fillId="0" borderId="4" xfId="1" applyNumberFormat="1" applyFont="1" applyBorder="1"/>
    <xf numFmtId="165" fontId="0" fillId="0" borderId="9" xfId="1" applyNumberFormat="1" applyFont="1" applyBorder="1"/>
    <xf numFmtId="165" fontId="0" fillId="3" borderId="7" xfId="1" applyNumberFormat="1" applyFont="1" applyFill="1" applyBorder="1"/>
    <xf numFmtId="165" fontId="6" fillId="3" borderId="7" xfId="1" applyNumberFormat="1" applyFont="1" applyFill="1" applyBorder="1" applyAlignment="1">
      <alignment vertical="center"/>
    </xf>
    <xf numFmtId="165" fontId="0" fillId="0" borderId="0" xfId="1" applyNumberFormat="1" applyFont="1"/>
    <xf numFmtId="0" fontId="0" fillId="0" borderId="23" xfId="0" applyBorder="1"/>
    <xf numFmtId="0" fontId="4" fillId="0" borderId="24" xfId="0" applyFont="1" applyBorder="1" applyAlignment="1">
      <alignment horizontal="center"/>
    </xf>
    <xf numFmtId="0" fontId="5" fillId="0" borderId="25" xfId="0" applyFont="1" applyBorder="1"/>
    <xf numFmtId="3" fontId="5" fillId="0" borderId="26" xfId="0" applyNumberFormat="1" applyFont="1" applyBorder="1"/>
    <xf numFmtId="165" fontId="0" fillId="0" borderId="26" xfId="1" applyNumberFormat="1" applyFont="1" applyBorder="1"/>
    <xf numFmtId="0" fontId="4" fillId="0" borderId="27" xfId="0" applyFont="1" applyBorder="1" applyAlignment="1">
      <alignment horizontal="center"/>
    </xf>
    <xf numFmtId="0" fontId="4" fillId="0" borderId="28" xfId="0" applyFont="1" applyBorder="1"/>
    <xf numFmtId="3" fontId="4" fillId="0" borderId="29" xfId="0" applyNumberFormat="1" applyFont="1" applyBorder="1"/>
    <xf numFmtId="165" fontId="0" fillId="0" borderId="29" xfId="1" applyNumberFormat="1" applyFont="1" applyBorder="1"/>
    <xf numFmtId="3" fontId="4" fillId="0" borderId="30" xfId="0" applyNumberFormat="1" applyFont="1" applyBorder="1"/>
    <xf numFmtId="0" fontId="4" fillId="0" borderId="4" xfId="0" applyFont="1" applyBorder="1" applyAlignment="1">
      <alignment horizontal="right"/>
    </xf>
    <xf numFmtId="3" fontId="4" fillId="0" borderId="4" xfId="0" applyNumberFormat="1" applyFont="1" applyBorder="1"/>
    <xf numFmtId="0" fontId="23" fillId="4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wrapText="1"/>
    </xf>
    <xf numFmtId="3" fontId="3" fillId="0" borderId="9" xfId="0" applyNumberFormat="1" applyFont="1" applyBorder="1"/>
    <xf numFmtId="0" fontId="3" fillId="0" borderId="18" xfId="0" applyFont="1" applyBorder="1"/>
    <xf numFmtId="0" fontId="4" fillId="0" borderId="14" xfId="0" applyFont="1" applyBorder="1" applyAlignment="1">
      <alignment horizontal="left"/>
    </xf>
    <xf numFmtId="3" fontId="23" fillId="4" borderId="4" xfId="0" applyNumberFormat="1" applyFont="1" applyFill="1" applyBorder="1" applyAlignment="1">
      <alignment vertical="center"/>
    </xf>
    <xf numFmtId="3" fontId="9" fillId="0" borderId="9" xfId="0" applyNumberFormat="1" applyFont="1" applyBorder="1"/>
    <xf numFmtId="3" fontId="23" fillId="0" borderId="4" xfId="0" applyNumberFormat="1" applyFont="1" applyBorder="1" applyAlignment="1">
      <alignment horizontal="right" vertical="center"/>
    </xf>
    <xf numFmtId="0" fontId="7" fillId="0" borderId="0" xfId="0" applyFont="1"/>
    <xf numFmtId="165" fontId="13" fillId="0" borderId="9" xfId="1" applyNumberFormat="1" applyFont="1" applyBorder="1"/>
    <xf numFmtId="0" fontId="6" fillId="2" borderId="13" xfId="0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3" fontId="6" fillId="0" borderId="26" xfId="0" applyNumberFormat="1" applyFont="1" applyBorder="1" applyAlignment="1">
      <alignment vertical="center"/>
    </xf>
    <xf numFmtId="165" fontId="13" fillId="0" borderId="26" xfId="1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3" fontId="8" fillId="0" borderId="4" xfId="0" applyNumberFormat="1" applyFont="1" applyBorder="1" applyAlignment="1">
      <alignment vertical="center"/>
    </xf>
    <xf numFmtId="165" fontId="13" fillId="0" borderId="4" xfId="1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8" fillId="0" borderId="14" xfId="0" applyNumberFormat="1" applyFont="1" applyBorder="1" applyAlignment="1">
      <alignment vertical="center"/>
    </xf>
    <xf numFmtId="165" fontId="7" fillId="0" borderId="4" xfId="1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26" fillId="0" borderId="14" xfId="0" applyFont="1" applyBorder="1" applyAlignment="1">
      <alignment vertical="center"/>
    </xf>
    <xf numFmtId="3" fontId="26" fillId="0" borderId="4" xfId="0" applyNumberFormat="1" applyFont="1" applyBorder="1" applyAlignment="1">
      <alignment vertical="center"/>
    </xf>
    <xf numFmtId="3" fontId="25" fillId="0" borderId="14" xfId="0" applyNumberFormat="1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3" fontId="12" fillId="0" borderId="14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3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" fontId="9" fillId="0" borderId="4" xfId="0" applyNumberFormat="1" applyFont="1" applyBorder="1" applyAlignment="1">
      <alignment vertical="center"/>
    </xf>
    <xf numFmtId="165" fontId="4" fillId="0" borderId="4" xfId="1" applyNumberFormat="1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3" fontId="3" fillId="0" borderId="4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165" fontId="13" fillId="0" borderId="9" xfId="1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165" fontId="13" fillId="3" borderId="7" xfId="1" applyNumberFormat="1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165" fontId="13" fillId="0" borderId="2" xfId="1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9" fillId="0" borderId="14" xfId="0" applyFont="1" applyBorder="1" applyAlignment="1">
      <alignment vertical="center" wrapText="1"/>
    </xf>
    <xf numFmtId="165" fontId="22" fillId="0" borderId="4" xfId="1" applyNumberFormat="1" applyFont="1" applyBorder="1" applyAlignment="1">
      <alignment vertical="center"/>
    </xf>
    <xf numFmtId="0" fontId="4" fillId="0" borderId="14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3" fontId="9" fillId="0" borderId="9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5" fontId="13" fillId="0" borderId="0" xfId="1" applyNumberFormat="1" applyFont="1" applyAlignment="1">
      <alignment vertical="center"/>
    </xf>
    <xf numFmtId="3" fontId="6" fillId="0" borderId="25" xfId="0" applyNumberFormat="1" applyFont="1" applyBorder="1" applyAlignment="1">
      <alignment vertical="center"/>
    </xf>
    <xf numFmtId="3" fontId="6" fillId="3" borderId="15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26" fillId="0" borderId="18" xfId="0" applyFont="1" applyBorder="1" applyAlignment="1">
      <alignment horizontal="left" wrapText="1"/>
    </xf>
    <xf numFmtId="3" fontId="26" fillId="0" borderId="9" xfId="0" applyNumberFormat="1" applyFont="1" applyBorder="1"/>
    <xf numFmtId="0" fontId="4" fillId="0" borderId="1" xfId="0" applyFont="1" applyBorder="1" applyAlignment="1">
      <alignment horizontal="center" vertical="center"/>
    </xf>
    <xf numFmtId="3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26" fillId="0" borderId="18" xfId="0" applyNumberFormat="1" applyFont="1" applyBorder="1"/>
    <xf numFmtId="3" fontId="6" fillId="0" borderId="2" xfId="0" applyNumberFormat="1" applyFont="1" applyBorder="1"/>
    <xf numFmtId="3" fontId="6" fillId="0" borderId="12" xfId="0" applyNumberFormat="1" applyFont="1" applyBorder="1"/>
    <xf numFmtId="3" fontId="6" fillId="0" borderId="4" xfId="0" applyNumberFormat="1" applyFont="1" applyBorder="1"/>
    <xf numFmtId="0" fontId="3" fillId="0" borderId="14" xfId="0" applyFont="1" applyBorder="1" applyAlignment="1">
      <alignment horizontal="left" indent="1"/>
    </xf>
    <xf numFmtId="3" fontId="27" fillId="0" borderId="0" xfId="0" applyNumberFormat="1" applyFont="1"/>
    <xf numFmtId="3" fontId="6" fillId="0" borderId="5" xfId="0" applyNumberFormat="1" applyFont="1" applyBorder="1"/>
    <xf numFmtId="3" fontId="4" fillId="0" borderId="4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 wrapText="1"/>
    </xf>
    <xf numFmtId="3" fontId="4" fillId="0" borderId="4" xfId="0" applyNumberFormat="1" applyFont="1" applyBorder="1" applyAlignment="1">
      <alignment wrapText="1"/>
    </xf>
    <xf numFmtId="0" fontId="4" fillId="0" borderId="0" xfId="0" applyFont="1" applyAlignment="1">
      <alignment vertical="center"/>
    </xf>
    <xf numFmtId="165" fontId="3" fillId="0" borderId="7" xfId="1" applyNumberFormat="1" applyFont="1" applyFill="1" applyBorder="1" applyAlignment="1">
      <alignment horizontal="center" vertical="center" wrapText="1"/>
    </xf>
    <xf numFmtId="165" fontId="3" fillId="0" borderId="31" xfId="1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1" fontId="4" fillId="0" borderId="4" xfId="0" applyNumberFormat="1" applyFont="1" applyBorder="1" applyAlignment="1">
      <alignment vertical="center" wrapText="1"/>
    </xf>
    <xf numFmtId="1" fontId="4" fillId="0" borderId="4" xfId="0" applyNumberFormat="1" applyFont="1" applyBorder="1" applyAlignment="1">
      <alignment wrapText="1"/>
    </xf>
    <xf numFmtId="0" fontId="4" fillId="0" borderId="9" xfId="0" applyFont="1" applyBorder="1"/>
    <xf numFmtId="3" fontId="5" fillId="0" borderId="16" xfId="0" applyNumberFormat="1" applyFont="1" applyBorder="1"/>
    <xf numFmtId="3" fontId="8" fillId="0" borderId="14" xfId="0" applyNumberFormat="1" applyFont="1" applyBorder="1"/>
    <xf numFmtId="3" fontId="12" fillId="0" borderId="14" xfId="0" applyNumberFormat="1" applyFont="1" applyBorder="1"/>
    <xf numFmtId="3" fontId="11" fillId="0" borderId="14" xfId="0" applyNumberFormat="1" applyFont="1" applyBorder="1"/>
    <xf numFmtId="3" fontId="10" fillId="0" borderId="14" xfId="0" applyNumberFormat="1" applyFont="1" applyBorder="1"/>
    <xf numFmtId="3" fontId="9" fillId="0" borderId="14" xfId="0" applyNumberFormat="1" applyFont="1" applyBorder="1"/>
    <xf numFmtId="3" fontId="5" fillId="0" borderId="14" xfId="0" applyNumberFormat="1" applyFont="1" applyBorder="1"/>
    <xf numFmtId="0" fontId="24" fillId="0" borderId="14" xfId="0" applyFont="1" applyBorder="1"/>
    <xf numFmtId="0" fontId="5" fillId="0" borderId="18" xfId="0" applyFont="1" applyBorder="1"/>
    <xf numFmtId="3" fontId="5" fillId="0" borderId="9" xfId="0" applyNumberFormat="1" applyFont="1" applyBorder="1"/>
    <xf numFmtId="3" fontId="5" fillId="0" borderId="18" xfId="0" applyNumberFormat="1" applyFont="1" applyBorder="1"/>
    <xf numFmtId="3" fontId="8" fillId="0" borderId="9" xfId="0" applyNumberFormat="1" applyFont="1" applyBorder="1"/>
    <xf numFmtId="165" fontId="6" fillId="5" borderId="11" xfId="1" applyNumberFormat="1" applyFont="1" applyFill="1" applyBorder="1" applyAlignment="1">
      <alignment horizontal="center" vertical="center" wrapText="1"/>
    </xf>
    <xf numFmtId="165" fontId="6" fillId="5" borderId="7" xfId="1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indent="1"/>
    </xf>
    <xf numFmtId="3" fontId="24" fillId="0" borderId="4" xfId="0" applyNumberFormat="1" applyFont="1" applyBorder="1"/>
    <xf numFmtId="3" fontId="25" fillId="0" borderId="4" xfId="0" applyNumberFormat="1" applyFont="1" applyBorder="1"/>
    <xf numFmtId="3" fontId="5" fillId="2" borderId="13" xfId="0" applyNumberFormat="1" applyFont="1" applyFill="1" applyBorder="1" applyAlignment="1">
      <alignment vertical="center"/>
    </xf>
    <xf numFmtId="0" fontId="0" fillId="0" borderId="13" xfId="0" applyBorder="1"/>
    <xf numFmtId="0" fontId="0" fillId="0" borderId="0" xfId="0" applyAlignment="1">
      <alignment horizontal="center" vertical="center"/>
    </xf>
    <xf numFmtId="3" fontId="5" fillId="0" borderId="25" xfId="0" applyNumberFormat="1" applyFont="1" applyBorder="1"/>
    <xf numFmtId="0" fontId="0" fillId="0" borderId="26" xfId="0" applyBorder="1"/>
    <xf numFmtId="0" fontId="5" fillId="0" borderId="16" xfId="0" applyFont="1" applyBorder="1" applyAlignment="1">
      <alignment horizontal="left" wrapText="1"/>
    </xf>
    <xf numFmtId="3" fontId="8" fillId="0" borderId="28" xfId="0" applyNumberFormat="1" applyFont="1" applyBorder="1"/>
    <xf numFmtId="0" fontId="0" fillId="0" borderId="29" xfId="0" applyBorder="1"/>
    <xf numFmtId="0" fontId="4" fillId="0" borderId="29" xfId="0" applyFont="1" applyBorder="1" applyAlignment="1">
      <alignment horizontal="left"/>
    </xf>
    <xf numFmtId="1" fontId="4" fillId="0" borderId="4" xfId="0" applyNumberFormat="1" applyFont="1" applyBorder="1" applyAlignment="1">
      <alignment horizontal="left" vertical="center" wrapText="1" indent="1"/>
    </xf>
    <xf numFmtId="3" fontId="4" fillId="0" borderId="14" xfId="0" applyNumberFormat="1" applyFont="1" applyBorder="1" applyAlignment="1">
      <alignment vertical="center"/>
    </xf>
    <xf numFmtId="3" fontId="12" fillId="0" borderId="16" xfId="0" applyNumberFormat="1" applyFont="1" applyBorder="1" applyAlignment="1">
      <alignment vertical="center"/>
    </xf>
    <xf numFmtId="3" fontId="6" fillId="0" borderId="14" xfId="0" applyNumberFormat="1" applyFont="1" applyBorder="1" applyAlignment="1">
      <alignment vertical="center"/>
    </xf>
    <xf numFmtId="3" fontId="6" fillId="0" borderId="18" xfId="0" applyNumberFormat="1" applyFont="1" applyBorder="1" applyAlignment="1">
      <alignment vertical="center"/>
    </xf>
    <xf numFmtId="0" fontId="4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vertical="center"/>
    </xf>
    <xf numFmtId="0" fontId="4" fillId="0" borderId="0" xfId="0" applyFont="1"/>
    <xf numFmtId="0" fontId="0" fillId="0" borderId="4" xfId="0" applyBorder="1" applyAlignment="1">
      <alignment vertical="center"/>
    </xf>
    <xf numFmtId="165" fontId="0" fillId="0" borderId="4" xfId="1" applyNumberFormat="1" applyFont="1" applyBorder="1" applyAlignment="1">
      <alignment vertical="center"/>
    </xf>
    <xf numFmtId="3" fontId="10" fillId="0" borderId="14" xfId="0" applyNumberFormat="1" applyFont="1" applyBorder="1" applyAlignment="1">
      <alignment vertical="center"/>
    </xf>
    <xf numFmtId="3" fontId="9" fillId="0" borderId="14" xfId="0" applyNumberFormat="1" applyFont="1" applyBorder="1" applyAlignment="1">
      <alignment vertical="center"/>
    </xf>
    <xf numFmtId="3" fontId="11" fillId="0" borderId="14" xfId="0" applyNumberFormat="1" applyFont="1" applyBorder="1" applyAlignment="1">
      <alignment vertical="center"/>
    </xf>
    <xf numFmtId="3" fontId="8" fillId="0" borderId="10" xfId="0" applyNumberFormat="1" applyFont="1" applyBorder="1"/>
    <xf numFmtId="0" fontId="4" fillId="0" borderId="14" xfId="0" applyFont="1" applyBorder="1" applyAlignment="1">
      <alignment horizontal="left" vertical="center" indent="1"/>
    </xf>
    <xf numFmtId="0" fontId="4" fillId="0" borderId="4" xfId="0" applyFont="1" applyBorder="1" applyAlignment="1">
      <alignment vertical="center" wrapText="1"/>
    </xf>
    <xf numFmtId="3" fontId="6" fillId="3" borderId="15" xfId="0" applyNumberFormat="1" applyFont="1" applyFill="1" applyBorder="1" applyAlignment="1">
      <alignment vertical="center"/>
    </xf>
    <xf numFmtId="3" fontId="6" fillId="2" borderId="16" xfId="0" applyNumberFormat="1" applyFont="1" applyFill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28" fillId="4" borderId="4" xfId="0" applyNumberFormat="1" applyFont="1" applyFill="1" applyBorder="1" applyAlignment="1">
      <alignment vertical="center"/>
    </xf>
    <xf numFmtId="165" fontId="8" fillId="5" borderId="7" xfId="1" applyNumberFormat="1" applyFont="1" applyFill="1" applyBorder="1" applyAlignment="1">
      <alignment horizontal="center" vertical="center" wrapText="1"/>
    </xf>
    <xf numFmtId="165" fontId="8" fillId="5" borderId="3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2" fillId="0" borderId="0" xfId="0" quotePrefix="1" applyFont="1"/>
    <xf numFmtId="3" fontId="16" fillId="0" borderId="2" xfId="0" applyNumberFormat="1" applyFont="1" applyBorder="1"/>
    <xf numFmtId="0" fontId="29" fillId="0" borderId="0" xfId="0" applyFont="1"/>
    <xf numFmtId="0" fontId="30" fillId="0" borderId="0" xfId="0" applyFont="1"/>
    <xf numFmtId="3" fontId="30" fillId="0" borderId="0" xfId="0" applyNumberFormat="1" applyFont="1"/>
    <xf numFmtId="3" fontId="0" fillId="0" borderId="0" xfId="0" applyNumberFormat="1"/>
    <xf numFmtId="0" fontId="24" fillId="0" borderId="18" xfId="0" applyFont="1" applyBorder="1"/>
    <xf numFmtId="0" fontId="1" fillId="0" borderId="0" xfId="0" applyFont="1" applyAlignment="1">
      <alignment vertical="center" wrapText="1"/>
    </xf>
    <xf numFmtId="3" fontId="14" fillId="0" borderId="0" xfId="0" applyNumberFormat="1" applyFont="1"/>
    <xf numFmtId="0" fontId="21" fillId="0" borderId="0" xfId="0" applyFont="1"/>
    <xf numFmtId="3" fontId="21" fillId="0" borderId="0" xfId="1" applyNumberFormat="1" applyFont="1" applyAlignment="1">
      <alignment horizontal="right"/>
    </xf>
    <xf numFmtId="3" fontId="21" fillId="0" borderId="0" xfId="0" applyNumberFormat="1" applyFont="1" applyAlignment="1">
      <alignment horizontal="left"/>
    </xf>
    <xf numFmtId="3" fontId="29" fillId="0" borderId="0" xfId="0" applyNumberFormat="1" applyFont="1"/>
    <xf numFmtId="0" fontId="5" fillId="3" borderId="11" xfId="0" applyFont="1" applyFill="1" applyBorder="1" applyAlignment="1">
      <alignment horizontal="center" vertical="center" wrapText="1"/>
    </xf>
    <xf numFmtId="3" fontId="4" fillId="6" borderId="4" xfId="0" applyNumberFormat="1" applyFont="1" applyFill="1" applyBorder="1"/>
    <xf numFmtId="0" fontId="11" fillId="6" borderId="14" xfId="0" applyFont="1" applyFill="1" applyBorder="1" applyAlignment="1">
      <alignment horizontal="left" indent="1"/>
    </xf>
    <xf numFmtId="3" fontId="11" fillId="6" borderId="4" xfId="0" applyNumberFormat="1" applyFont="1" applyFill="1" applyBorder="1"/>
    <xf numFmtId="0" fontId="4" fillId="6" borderId="14" xfId="0" quotePrefix="1" applyFont="1" applyFill="1" applyBorder="1" applyAlignment="1">
      <alignment horizontal="left" indent="1"/>
    </xf>
    <xf numFmtId="0" fontId="5" fillId="3" borderId="35" xfId="0" applyFont="1" applyFill="1" applyBorder="1" applyAlignment="1">
      <alignment vertical="center"/>
    </xf>
    <xf numFmtId="3" fontId="5" fillId="3" borderId="36" xfId="0" applyNumberFormat="1" applyFont="1" applyFill="1" applyBorder="1" applyAlignment="1">
      <alignment vertical="center"/>
    </xf>
    <xf numFmtId="0" fontId="4" fillId="6" borderId="4" xfId="0" applyFont="1" applyFill="1" applyBorder="1"/>
    <xf numFmtId="0" fontId="0" fillId="3" borderId="36" xfId="0" applyFill="1" applyBorder="1"/>
    <xf numFmtId="0" fontId="6" fillId="0" borderId="22" xfId="0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6" fillId="0" borderId="22" xfId="0" applyFont="1" applyBorder="1" applyAlignment="1">
      <alignment vertical="center"/>
    </xf>
    <xf numFmtId="3" fontId="6" fillId="0" borderId="22" xfId="0" applyNumberFormat="1" applyFont="1" applyBorder="1" applyAlignment="1">
      <alignment vertical="center"/>
    </xf>
    <xf numFmtId="0" fontId="2" fillId="6" borderId="14" xfId="0" applyFont="1" applyFill="1" applyBorder="1"/>
    <xf numFmtId="3" fontId="3" fillId="6" borderId="4" xfId="0" applyNumberFormat="1" applyFont="1" applyFill="1" applyBorder="1"/>
    <xf numFmtId="0" fontId="3" fillId="6" borderId="14" xfId="0" applyFont="1" applyFill="1" applyBorder="1"/>
    <xf numFmtId="0" fontId="5" fillId="6" borderId="14" xfId="0" applyFont="1" applyFill="1" applyBorder="1"/>
    <xf numFmtId="3" fontId="5" fillId="6" borderId="4" xfId="0" applyNumberFormat="1" applyFont="1" applyFill="1" applyBorder="1"/>
    <xf numFmtId="3" fontId="6" fillId="6" borderId="4" xfId="0" applyNumberFormat="1" applyFont="1" applyFill="1" applyBorder="1"/>
    <xf numFmtId="0" fontId="11" fillId="6" borderId="14" xfId="0" applyFont="1" applyFill="1" applyBorder="1" applyAlignment="1">
      <alignment wrapText="1"/>
    </xf>
    <xf numFmtId="3" fontId="2" fillId="6" borderId="4" xfId="0" applyNumberFormat="1" applyFont="1" applyFill="1" applyBorder="1"/>
    <xf numFmtId="0" fontId="9" fillId="6" borderId="14" xfId="0" applyFont="1" applyFill="1" applyBorder="1"/>
    <xf numFmtId="3" fontId="9" fillId="6" borderId="4" xfId="0" applyNumberFormat="1" applyFont="1" applyFill="1" applyBorder="1"/>
    <xf numFmtId="0" fontId="4" fillId="6" borderId="14" xfId="0" applyFont="1" applyFill="1" applyBorder="1" applyAlignment="1">
      <alignment horizontal="left" indent="1"/>
    </xf>
    <xf numFmtId="0" fontId="11" fillId="6" borderId="14" xfId="0" applyFont="1" applyFill="1" applyBorder="1"/>
    <xf numFmtId="0" fontId="0" fillId="6" borderId="4" xfId="0" applyFill="1" applyBorder="1"/>
    <xf numFmtId="3" fontId="0" fillId="6" borderId="4" xfId="0" applyNumberFormat="1" applyFill="1" applyBorder="1"/>
    <xf numFmtId="0" fontId="7" fillId="0" borderId="14" xfId="0" applyFont="1" applyBorder="1"/>
    <xf numFmtId="0" fontId="0" fillId="0" borderId="4" xfId="0" applyBorder="1" applyAlignment="1">
      <alignment horizontal="left"/>
    </xf>
    <xf numFmtId="0" fontId="10" fillId="0" borderId="14" xfId="0" applyFont="1" applyBorder="1" applyAlignment="1">
      <alignment horizontal="left" indent="2"/>
    </xf>
    <xf numFmtId="0" fontId="10" fillId="0" borderId="4" xfId="0" applyFont="1" applyBorder="1" applyAlignment="1">
      <alignment horizontal="left" indent="2"/>
    </xf>
    <xf numFmtId="0" fontId="10" fillId="0" borderId="4" xfId="0" applyFont="1" applyBorder="1" applyAlignment="1">
      <alignment horizontal="left" wrapText="1" indent="2"/>
    </xf>
    <xf numFmtId="0" fontId="8" fillId="0" borderId="14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2" fillId="0" borderId="14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3" fontId="4" fillId="0" borderId="9" xfId="0" applyNumberFormat="1" applyFont="1" applyBorder="1" applyAlignment="1">
      <alignment vertical="center"/>
    </xf>
    <xf numFmtId="165" fontId="13" fillId="0" borderId="2" xfId="1" applyNumberFormat="1" applyFont="1" applyFill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3" fontId="16" fillId="0" borderId="9" xfId="0" applyNumberFormat="1" applyFont="1" applyBorder="1"/>
    <xf numFmtId="3" fontId="0" fillId="0" borderId="21" xfId="0" applyNumberFormat="1" applyBorder="1"/>
    <xf numFmtId="3" fontId="0" fillId="0" borderId="7" xfId="0" applyNumberFormat="1" applyBorder="1"/>
    <xf numFmtId="3" fontId="17" fillId="0" borderId="7" xfId="0" applyNumberFormat="1" applyFont="1" applyBorder="1"/>
    <xf numFmtId="3" fontId="1" fillId="0" borderId="7" xfId="0" applyNumberFormat="1" applyFont="1" applyBorder="1"/>
    <xf numFmtId="3" fontId="0" fillId="0" borderId="0" xfId="0" applyNumberFormat="1" applyAlignment="1">
      <alignment horizontal="center" vertical="center"/>
    </xf>
    <xf numFmtId="0" fontId="1" fillId="0" borderId="21" xfId="0" applyFont="1" applyBorder="1"/>
    <xf numFmtId="0" fontId="0" fillId="0" borderId="21" xfId="0" applyBorder="1"/>
    <xf numFmtId="0" fontId="18" fillId="0" borderId="0" xfId="0" applyFont="1" applyAlignment="1">
      <alignment horizontal="center"/>
    </xf>
    <xf numFmtId="0" fontId="13" fillId="0" borderId="0" xfId="0" applyFont="1"/>
    <xf numFmtId="0" fontId="1" fillId="0" borderId="21" xfId="0" applyFont="1" applyBorder="1" applyAlignment="1">
      <alignment horizontal="left"/>
    </xf>
    <xf numFmtId="0" fontId="0" fillId="0" borderId="21" xfId="0" applyBorder="1" applyAlignment="1">
      <alignment horizontal="left"/>
    </xf>
    <xf numFmtId="0" fontId="18" fillId="0" borderId="2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4" xfId="0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3" fillId="0" borderId="22" xfId="0" applyFont="1" applyBorder="1" applyAlignment="1">
      <alignment horizontal="justify" vertical="center" wrapText="1"/>
    </xf>
    <xf numFmtId="0" fontId="13" fillId="0" borderId="22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1" fillId="0" borderId="21" xfId="0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0" fontId="0" fillId="0" borderId="12" xfId="0" applyBorder="1"/>
    <xf numFmtId="0" fontId="0" fillId="0" borderId="5" xfId="0" applyBorder="1"/>
    <xf numFmtId="0" fontId="0" fillId="0" borderId="5" xfId="0" applyBorder="1" applyAlignment="1">
      <alignment horizontal="left"/>
    </xf>
    <xf numFmtId="0" fontId="0" fillId="3" borderId="37" xfId="0" applyFill="1" applyBorder="1"/>
    <xf numFmtId="0" fontId="7" fillId="0" borderId="24" xfId="0" applyFont="1" applyBorder="1" applyAlignment="1">
      <alignment horizontal="center"/>
    </xf>
    <xf numFmtId="0" fontId="5" fillId="6" borderId="25" xfId="0" applyFont="1" applyFill="1" applyBorder="1"/>
    <xf numFmtId="3" fontId="5" fillId="6" borderId="26" xfId="0" applyNumberFormat="1" applyFont="1" applyFill="1" applyBorder="1"/>
    <xf numFmtId="3" fontId="5" fillId="0" borderId="38" xfId="0" applyNumberFormat="1" applyFont="1" applyBorder="1"/>
    <xf numFmtId="3" fontId="6" fillId="3" borderId="31" xfId="0" applyNumberFormat="1" applyFont="1" applyFill="1" applyBorder="1" applyAlignment="1">
      <alignment vertical="center"/>
    </xf>
  </cellXfs>
  <cellStyles count="3">
    <cellStyle name="Ezres" xfId="1" builtinId="3"/>
    <cellStyle name="Ezres 2" xfId="2" xr:uid="{20E4D0F8-4E7B-4608-8D0E-BC906053C9A8}"/>
    <cellStyle name="Normá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E44"/>
  <sheetViews>
    <sheetView view="pageBreakPreview" topLeftCell="A18" zoomScale="98" zoomScaleNormal="100" zoomScaleSheetLayoutView="98" workbookViewId="0">
      <selection activeCell="A4" sqref="A4"/>
    </sheetView>
  </sheetViews>
  <sheetFormatPr defaultRowHeight="13.2" x14ac:dyDescent="0.25"/>
  <cols>
    <col min="1" max="1" width="5.44140625" customWidth="1"/>
    <col min="2" max="2" width="36.33203125" customWidth="1"/>
    <col min="3" max="3" width="18.5546875" customWidth="1"/>
    <col min="4" max="4" width="11.5546875" customWidth="1"/>
    <col min="5" max="5" width="19.5546875" customWidth="1"/>
  </cols>
  <sheetData>
    <row r="1" spans="1:5" ht="13.8" x14ac:dyDescent="0.25">
      <c r="A1" s="334" t="s">
        <v>65</v>
      </c>
      <c r="B1" s="334"/>
      <c r="C1" s="334"/>
      <c r="D1" s="334"/>
      <c r="E1" s="334"/>
    </row>
    <row r="2" spans="1:5" ht="13.8" x14ac:dyDescent="0.25">
      <c r="A2" s="334" t="s">
        <v>1524</v>
      </c>
      <c r="B2" s="334"/>
      <c r="C2" s="334"/>
      <c r="D2" s="334"/>
      <c r="E2" s="334"/>
    </row>
    <row r="3" spans="1:5" ht="13.8" thickBot="1" x14ac:dyDescent="0.3">
      <c r="A3" s="332" t="s">
        <v>1782</v>
      </c>
      <c r="B3" s="333"/>
      <c r="C3" s="333"/>
      <c r="D3" s="333"/>
      <c r="E3" s="333"/>
    </row>
    <row r="4" spans="1:5" ht="84" customHeight="1" thickBot="1" x14ac:dyDescent="0.3">
      <c r="A4" s="83" t="s">
        <v>26</v>
      </c>
      <c r="B4" s="84" t="s">
        <v>6</v>
      </c>
      <c r="C4" s="78" t="s">
        <v>75</v>
      </c>
      <c r="D4" s="64" t="s">
        <v>56</v>
      </c>
      <c r="E4" s="80" t="s">
        <v>73</v>
      </c>
    </row>
    <row r="5" spans="1:5" ht="15" customHeight="1" x14ac:dyDescent="0.25">
      <c r="A5" s="91" t="s">
        <v>0</v>
      </c>
      <c r="B5" s="86" t="s">
        <v>7</v>
      </c>
      <c r="C5" s="204">
        <f>C6+C7+C8</f>
        <v>437</v>
      </c>
      <c r="D5" s="204">
        <f t="shared" ref="D5" si="0">D6+D7+D8</f>
        <v>0</v>
      </c>
      <c r="E5" s="205">
        <f>E6+E7+E8</f>
        <v>437</v>
      </c>
    </row>
    <row r="6" spans="1:5" ht="14.25" customHeight="1" x14ac:dyDescent="0.25">
      <c r="A6" s="92" t="s">
        <v>1</v>
      </c>
      <c r="B6" s="81" t="s">
        <v>8</v>
      </c>
      <c r="C6" s="4">
        <v>0</v>
      </c>
      <c r="D6" s="34">
        <v>0</v>
      </c>
      <c r="E6" s="5">
        <f>C6+D6</f>
        <v>0</v>
      </c>
    </row>
    <row r="7" spans="1:5" ht="13.5" customHeight="1" x14ac:dyDescent="0.25">
      <c r="A7" s="92" t="s">
        <v>2</v>
      </c>
      <c r="B7" s="81" t="s">
        <v>9</v>
      </c>
      <c r="C7" s="4">
        <v>437</v>
      </c>
      <c r="D7" s="34">
        <v>0</v>
      </c>
      <c r="E7" s="5">
        <f t="shared" ref="E7:E8" si="1">C7+D7</f>
        <v>437</v>
      </c>
    </row>
    <row r="8" spans="1:5" ht="14.25" customHeight="1" x14ac:dyDescent="0.25">
      <c r="A8" s="91" t="s">
        <v>5</v>
      </c>
      <c r="B8" s="82" t="s">
        <v>12</v>
      </c>
      <c r="C8" s="4">
        <v>0</v>
      </c>
      <c r="D8" s="34">
        <v>0</v>
      </c>
      <c r="E8" s="5">
        <f t="shared" si="1"/>
        <v>0</v>
      </c>
    </row>
    <row r="9" spans="1:5" ht="15" customHeight="1" x14ac:dyDescent="0.25">
      <c r="A9" s="92" t="s">
        <v>49</v>
      </c>
      <c r="B9" s="89" t="s">
        <v>13</v>
      </c>
      <c r="C9" s="204">
        <f>C10+C11+C12+C13</f>
        <v>6107</v>
      </c>
      <c r="D9" s="204">
        <f t="shared" ref="D9" si="2">D10+D11+D12+D13</f>
        <v>0</v>
      </c>
      <c r="E9" s="205">
        <f>E10+E11+E12+E13</f>
        <v>6107</v>
      </c>
    </row>
    <row r="10" spans="1:5" ht="14.25" customHeight="1" x14ac:dyDescent="0.25">
      <c r="A10" s="92" t="s">
        <v>50</v>
      </c>
      <c r="B10" s="82" t="s">
        <v>14</v>
      </c>
      <c r="C10" s="4">
        <v>0</v>
      </c>
      <c r="D10" s="34">
        <v>0</v>
      </c>
      <c r="E10" s="5">
        <f>C10+D10</f>
        <v>0</v>
      </c>
    </row>
    <row r="11" spans="1:5" ht="14.25" customHeight="1" x14ac:dyDescent="0.25">
      <c r="A11" s="91" t="s">
        <v>51</v>
      </c>
      <c r="B11" s="81" t="s">
        <v>15</v>
      </c>
      <c r="C11" s="4">
        <v>554</v>
      </c>
      <c r="D11" s="34">
        <v>0</v>
      </c>
      <c r="E11" s="5">
        <f t="shared" ref="E11:E14" si="3">C11+D11</f>
        <v>554</v>
      </c>
    </row>
    <row r="12" spans="1:5" ht="14.25" customHeight="1" x14ac:dyDescent="0.25">
      <c r="A12" s="92" t="s">
        <v>31</v>
      </c>
      <c r="B12" s="81" t="s">
        <v>18</v>
      </c>
      <c r="C12" s="4">
        <v>0</v>
      </c>
      <c r="D12" s="34">
        <v>0</v>
      </c>
      <c r="E12" s="5">
        <f t="shared" si="3"/>
        <v>0</v>
      </c>
    </row>
    <row r="13" spans="1:5" ht="14.25" customHeight="1" x14ac:dyDescent="0.25">
      <c r="A13" s="92" t="s">
        <v>32</v>
      </c>
      <c r="B13" s="81" t="s">
        <v>19</v>
      </c>
      <c r="C13" s="4">
        <v>5553</v>
      </c>
      <c r="D13" s="34">
        <v>0</v>
      </c>
      <c r="E13" s="5">
        <f>C13+D13</f>
        <v>5553</v>
      </c>
    </row>
    <row r="14" spans="1:5" ht="15.75" customHeight="1" thickBot="1" x14ac:dyDescent="0.3">
      <c r="A14" s="93" t="s">
        <v>33</v>
      </c>
      <c r="B14" s="90" t="s">
        <v>20</v>
      </c>
      <c r="C14" s="206">
        <v>12</v>
      </c>
      <c r="D14" s="34">
        <v>0</v>
      </c>
      <c r="E14" s="5">
        <f t="shared" si="3"/>
        <v>12</v>
      </c>
    </row>
    <row r="15" spans="1:5" ht="20.25" customHeight="1" thickBot="1" x14ac:dyDescent="0.3">
      <c r="A15" s="35" t="s">
        <v>34</v>
      </c>
      <c r="B15" s="62" t="s">
        <v>3</v>
      </c>
      <c r="C15" s="48">
        <f>C5+C9+C14</f>
        <v>6556</v>
      </c>
      <c r="D15" s="48">
        <f t="shared" ref="D15:E15" si="4">D5+D9+D14</f>
        <v>0</v>
      </c>
      <c r="E15" s="68">
        <f t="shared" si="4"/>
        <v>6556</v>
      </c>
    </row>
    <row r="16" spans="1:5" ht="15" customHeight="1" x14ac:dyDescent="0.25">
      <c r="A16" s="91" t="s">
        <v>35</v>
      </c>
      <c r="B16" s="86" t="s">
        <v>21</v>
      </c>
      <c r="C16" s="204">
        <f>C17+C18+C19+C20+C21+C22</f>
        <v>5731</v>
      </c>
      <c r="D16" s="204">
        <f t="shared" ref="D16:E16" si="5">D17+D18+D19+D20+D21+D22</f>
        <v>0</v>
      </c>
      <c r="E16" s="205">
        <f t="shared" si="5"/>
        <v>5731</v>
      </c>
    </row>
    <row r="17" spans="1:5" ht="14.25" customHeight="1" x14ac:dyDescent="0.25">
      <c r="A17" s="91" t="s">
        <v>36</v>
      </c>
      <c r="B17" s="207" t="s">
        <v>27</v>
      </c>
      <c r="C17" s="4">
        <v>3510</v>
      </c>
      <c r="D17" s="57">
        <v>0</v>
      </c>
      <c r="E17" s="5">
        <f>C17+D17</f>
        <v>3510</v>
      </c>
    </row>
    <row r="18" spans="1:5" ht="14.25" customHeight="1" x14ac:dyDescent="0.25">
      <c r="A18" s="91" t="s">
        <v>37</v>
      </c>
      <c r="B18" s="207" t="s">
        <v>60</v>
      </c>
      <c r="C18" s="4">
        <v>0</v>
      </c>
      <c r="D18" s="57">
        <v>0</v>
      </c>
      <c r="E18" s="5">
        <f t="shared" ref="E18:E23" si="6">C18+D18</f>
        <v>0</v>
      </c>
    </row>
    <row r="19" spans="1:5" ht="14.25" customHeight="1" x14ac:dyDescent="0.25">
      <c r="A19" s="91" t="s">
        <v>38</v>
      </c>
      <c r="B19" s="207" t="s">
        <v>61</v>
      </c>
      <c r="C19" s="4">
        <v>11990</v>
      </c>
      <c r="D19" s="57">
        <v>0</v>
      </c>
      <c r="E19" s="5">
        <f t="shared" si="6"/>
        <v>11990</v>
      </c>
    </row>
    <row r="20" spans="1:5" ht="14.25" customHeight="1" x14ac:dyDescent="0.25">
      <c r="A20" s="91" t="s">
        <v>39</v>
      </c>
      <c r="B20" s="207" t="s">
        <v>28</v>
      </c>
      <c r="C20" s="4">
        <f>12772-22865+324</f>
        <v>-9769</v>
      </c>
      <c r="D20" s="57">
        <v>0</v>
      </c>
      <c r="E20" s="5">
        <f>C20+D20</f>
        <v>-9769</v>
      </c>
    </row>
    <row r="21" spans="1:5" ht="14.25" customHeight="1" x14ac:dyDescent="0.25">
      <c r="A21" s="91" t="s">
        <v>40</v>
      </c>
      <c r="B21" s="207" t="s">
        <v>30</v>
      </c>
      <c r="C21" s="18">
        <v>0</v>
      </c>
      <c r="D21" s="57">
        <v>0</v>
      </c>
      <c r="E21" s="5">
        <f t="shared" si="6"/>
        <v>0</v>
      </c>
    </row>
    <row r="22" spans="1:5" ht="14.25" customHeight="1" x14ac:dyDescent="0.25">
      <c r="A22" s="91" t="s">
        <v>41</v>
      </c>
      <c r="B22" s="207" t="s">
        <v>62</v>
      </c>
      <c r="C22" s="18">
        <v>0</v>
      </c>
      <c r="D22" s="57">
        <v>0</v>
      </c>
      <c r="E22" s="5">
        <f>C22+D22</f>
        <v>0</v>
      </c>
    </row>
    <row r="23" spans="1:5" ht="14.25" customHeight="1" x14ac:dyDescent="0.25">
      <c r="A23" s="91" t="s">
        <v>42</v>
      </c>
      <c r="B23" s="90" t="s">
        <v>64</v>
      </c>
      <c r="C23" s="18">
        <v>0</v>
      </c>
      <c r="D23" s="57">
        <v>0</v>
      </c>
      <c r="E23" s="5">
        <f t="shared" si="6"/>
        <v>0</v>
      </c>
    </row>
    <row r="24" spans="1:5" ht="15" customHeight="1" x14ac:dyDescent="0.25">
      <c r="A24" s="91" t="s">
        <v>43</v>
      </c>
      <c r="B24" s="90" t="s">
        <v>22</v>
      </c>
      <c r="C24" s="204">
        <f>C25+C26+C27</f>
        <v>114</v>
      </c>
      <c r="D24" s="204">
        <f t="shared" ref="D24" si="7">D25+D26+D27</f>
        <v>0</v>
      </c>
      <c r="E24" s="205">
        <f>E25+E26+E27</f>
        <v>114</v>
      </c>
    </row>
    <row r="25" spans="1:5" ht="15" customHeight="1" x14ac:dyDescent="0.25">
      <c r="A25" s="91" t="s">
        <v>44</v>
      </c>
      <c r="B25" s="207" t="s">
        <v>63</v>
      </c>
      <c r="C25" s="206">
        <v>0</v>
      </c>
      <c r="D25" s="34">
        <v>0</v>
      </c>
      <c r="E25" s="5">
        <f>C25+D25</f>
        <v>0</v>
      </c>
    </row>
    <row r="26" spans="1:5" ht="15" customHeight="1" x14ac:dyDescent="0.25">
      <c r="A26" s="91" t="s">
        <v>45</v>
      </c>
      <c r="B26" s="207" t="s">
        <v>23</v>
      </c>
      <c r="C26" s="4">
        <v>0</v>
      </c>
      <c r="D26" s="34">
        <v>0</v>
      </c>
      <c r="E26" s="5">
        <f t="shared" ref="E26:E27" si="8">C26+D26</f>
        <v>0</v>
      </c>
    </row>
    <row r="27" spans="1:5" ht="15" customHeight="1" x14ac:dyDescent="0.25">
      <c r="A27" s="91" t="s">
        <v>46</v>
      </c>
      <c r="B27" s="207" t="s">
        <v>24</v>
      </c>
      <c r="C27" s="4">
        <v>114</v>
      </c>
      <c r="D27" s="34">
        <v>0</v>
      </c>
      <c r="E27" s="5">
        <f t="shared" si="8"/>
        <v>114</v>
      </c>
    </row>
    <row r="28" spans="1:5" ht="15.75" customHeight="1" thickBot="1" x14ac:dyDescent="0.3">
      <c r="A28" s="91" t="s">
        <v>47</v>
      </c>
      <c r="B28" s="90" t="s">
        <v>25</v>
      </c>
      <c r="C28" s="206">
        <v>711</v>
      </c>
      <c r="D28" s="34">
        <v>0</v>
      </c>
      <c r="E28" s="5">
        <f>C28+D28</f>
        <v>711</v>
      </c>
    </row>
    <row r="29" spans="1:5" ht="20.25" customHeight="1" thickBot="1" x14ac:dyDescent="0.3">
      <c r="A29" s="35" t="s">
        <v>48</v>
      </c>
      <c r="B29" s="62" t="s">
        <v>4</v>
      </c>
      <c r="C29" s="48">
        <f>C16+C24+C28</f>
        <v>6556</v>
      </c>
      <c r="D29" s="48">
        <f t="shared" ref="D29" si="9">D16+D24+D28</f>
        <v>0</v>
      </c>
      <c r="E29" s="68">
        <f>E16+E24+E28</f>
        <v>6556</v>
      </c>
    </row>
    <row r="30" spans="1:5" ht="12" customHeight="1" x14ac:dyDescent="0.25">
      <c r="C30" s="208">
        <f>C15-C29</f>
        <v>0</v>
      </c>
      <c r="D30" s="208">
        <f t="shared" ref="D30:E30" si="10">D15-D29</f>
        <v>0</v>
      </c>
      <c r="E30" s="208">
        <f t="shared" si="10"/>
        <v>0</v>
      </c>
    </row>
    <row r="31" spans="1:5" ht="12" customHeight="1" x14ac:dyDescent="0.25"/>
    <row r="32" spans="1:5" x14ac:dyDescent="0.25">
      <c r="A32" s="273" t="s">
        <v>1780</v>
      </c>
      <c r="B32" s="30"/>
    </row>
    <row r="37" spans="2:4" x14ac:dyDescent="0.25">
      <c r="B37" t="s">
        <v>1543</v>
      </c>
      <c r="D37" t="s">
        <v>1544</v>
      </c>
    </row>
    <row r="43" spans="2:4" ht="14.25" customHeight="1" x14ac:dyDescent="0.25"/>
    <row r="44" spans="2:4" ht="18.75" customHeight="1" x14ac:dyDescent="0.25"/>
  </sheetData>
  <mergeCells count="3">
    <mergeCell ref="A3:E3"/>
    <mergeCell ref="A1:E1"/>
    <mergeCell ref="A2:E2"/>
  </mergeCells>
  <phoneticPr fontId="11" type="noConversion"/>
  <pageMargins left="0.98425196850393704" right="0.78740157480314965" top="1.9685039370078741" bottom="1.1811023622047245" header="0.51181102362204722" footer="0.51181102362204722"/>
  <pageSetup paperSize="9" scale="92" fitToHeight="0" orientation="portrait" horizontalDpi="4294967295" verticalDpi="4294967295" r:id="rId1"/>
  <headerFooter alignWithMargins="0"/>
  <ignoredErrors>
    <ignoredError sqref="E9:E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E43"/>
  <sheetViews>
    <sheetView view="pageBreakPreview" topLeftCell="A11" zoomScaleNormal="100" zoomScaleSheetLayoutView="100" workbookViewId="0">
      <selection activeCell="A33" sqref="A33"/>
    </sheetView>
  </sheetViews>
  <sheetFormatPr defaultRowHeight="13.2" x14ac:dyDescent="0.25"/>
  <cols>
    <col min="1" max="1" width="5.44140625" customWidth="1"/>
    <col min="2" max="2" width="36.109375" customWidth="1"/>
    <col min="3" max="3" width="17.5546875" customWidth="1"/>
    <col min="4" max="4" width="15.109375" customWidth="1"/>
    <col min="5" max="5" width="17.109375" customWidth="1"/>
    <col min="6" max="6" width="33.109375" customWidth="1"/>
    <col min="7" max="7" width="17" customWidth="1"/>
  </cols>
  <sheetData>
    <row r="1" spans="1:5" ht="13.8" x14ac:dyDescent="0.25">
      <c r="A1" s="334" t="s">
        <v>66</v>
      </c>
      <c r="B1" s="334"/>
      <c r="C1" s="334"/>
      <c r="D1" s="334"/>
      <c r="E1" s="334"/>
    </row>
    <row r="2" spans="1:5" ht="13.8" x14ac:dyDescent="0.25">
      <c r="A2" s="334" t="s">
        <v>1524</v>
      </c>
      <c r="B2" s="334"/>
      <c r="C2" s="334"/>
      <c r="D2" s="334"/>
      <c r="E2" s="334"/>
    </row>
    <row r="3" spans="1:5" ht="13.8" thickBot="1" x14ac:dyDescent="0.3">
      <c r="A3" s="332" t="s">
        <v>1532</v>
      </c>
      <c r="B3" s="333"/>
      <c r="C3" s="333"/>
      <c r="D3" s="333"/>
      <c r="E3" s="333"/>
    </row>
    <row r="4" spans="1:5" s="85" customFormat="1" ht="84" customHeight="1" thickBot="1" x14ac:dyDescent="0.3">
      <c r="A4" s="83" t="s">
        <v>26</v>
      </c>
      <c r="B4" s="84" t="s">
        <v>6</v>
      </c>
      <c r="C4" s="78" t="s">
        <v>76</v>
      </c>
      <c r="D4" s="64" t="s">
        <v>56</v>
      </c>
      <c r="E4" s="80" t="s">
        <v>74</v>
      </c>
    </row>
    <row r="5" spans="1:5" s="85" customFormat="1" ht="15" customHeight="1" x14ac:dyDescent="0.25">
      <c r="A5" s="91" t="s">
        <v>0</v>
      </c>
      <c r="B5" s="86" t="s">
        <v>7</v>
      </c>
      <c r="C5" s="2">
        <f>C6+C7+C8</f>
        <v>4318206</v>
      </c>
      <c r="D5" s="2">
        <f t="shared" ref="D5" si="0">D6+D7+D8</f>
        <v>0</v>
      </c>
      <c r="E5" s="29">
        <f>E6+E7+E8</f>
        <v>4318206</v>
      </c>
    </row>
    <row r="6" spans="1:5" s="85" customFormat="1" ht="14.25" customHeight="1" x14ac:dyDescent="0.25">
      <c r="A6" s="92" t="s">
        <v>1</v>
      </c>
      <c r="B6" s="87" t="s">
        <v>8</v>
      </c>
      <c r="C6" s="4">
        <v>14199</v>
      </c>
      <c r="D6" s="34"/>
      <c r="E6" s="5">
        <f>C6+D6</f>
        <v>14199</v>
      </c>
    </row>
    <row r="7" spans="1:5" s="85" customFormat="1" ht="13.5" customHeight="1" x14ac:dyDescent="0.25">
      <c r="A7" s="92" t="s">
        <v>2</v>
      </c>
      <c r="B7" s="87" t="s">
        <v>9</v>
      </c>
      <c r="C7" s="4">
        <v>4303505</v>
      </c>
      <c r="D7" s="34"/>
      <c r="E7" s="5">
        <f t="shared" ref="E7:E8" si="1">C7+D7</f>
        <v>4303505</v>
      </c>
    </row>
    <row r="8" spans="1:5" s="85" customFormat="1" ht="14.25" customHeight="1" x14ac:dyDescent="0.25">
      <c r="A8" s="91" t="s">
        <v>5</v>
      </c>
      <c r="B8" s="88" t="s">
        <v>12</v>
      </c>
      <c r="C8" s="4">
        <v>502</v>
      </c>
      <c r="D8" s="34"/>
      <c r="E8" s="5">
        <f t="shared" si="1"/>
        <v>502</v>
      </c>
    </row>
    <row r="9" spans="1:5" s="85" customFormat="1" ht="15" customHeight="1" x14ac:dyDescent="0.25">
      <c r="A9" s="92" t="s">
        <v>49</v>
      </c>
      <c r="B9" s="89" t="s">
        <v>13</v>
      </c>
      <c r="C9" s="2">
        <f>C10+C11+C12+C13</f>
        <v>124253</v>
      </c>
      <c r="D9" s="2">
        <f t="shared" ref="D9" si="2">D10+D11+D12+D13</f>
        <v>0</v>
      </c>
      <c r="E9" s="29">
        <f>E10+E11+E12+E13</f>
        <v>124253</v>
      </c>
    </row>
    <row r="10" spans="1:5" s="85" customFormat="1" ht="14.25" customHeight="1" x14ac:dyDescent="0.25">
      <c r="A10" s="92" t="s">
        <v>50</v>
      </c>
      <c r="B10" s="88" t="s">
        <v>14</v>
      </c>
      <c r="C10" s="4">
        <v>0</v>
      </c>
      <c r="D10" s="34"/>
      <c r="E10" s="5">
        <f>C10+D10</f>
        <v>0</v>
      </c>
    </row>
    <row r="11" spans="1:5" s="85" customFormat="1" ht="14.25" customHeight="1" x14ac:dyDescent="0.25">
      <c r="A11" s="91" t="s">
        <v>51</v>
      </c>
      <c r="B11" s="87" t="s">
        <v>15</v>
      </c>
      <c r="C11" s="4">
        <v>54254</v>
      </c>
      <c r="D11" s="34"/>
      <c r="E11" s="5">
        <f t="shared" ref="E11:E14" si="3">C11+D11</f>
        <v>54254</v>
      </c>
    </row>
    <row r="12" spans="1:5" s="85" customFormat="1" ht="14.25" customHeight="1" x14ac:dyDescent="0.25">
      <c r="A12" s="92" t="s">
        <v>31</v>
      </c>
      <c r="B12" s="87" t="s">
        <v>18</v>
      </c>
      <c r="C12" s="4"/>
      <c r="D12" s="34"/>
      <c r="E12" s="5">
        <f t="shared" si="3"/>
        <v>0</v>
      </c>
    </row>
    <row r="13" spans="1:5" s="85" customFormat="1" ht="14.25" customHeight="1" x14ac:dyDescent="0.25">
      <c r="A13" s="92" t="s">
        <v>32</v>
      </c>
      <c r="B13" s="87" t="s">
        <v>19</v>
      </c>
      <c r="C13" s="4">
        <v>69999</v>
      </c>
      <c r="D13" s="34"/>
      <c r="E13" s="5">
        <f>C13+D13</f>
        <v>69999</v>
      </c>
    </row>
    <row r="14" spans="1:5" s="85" customFormat="1" ht="15.75" customHeight="1" thickBot="1" x14ac:dyDescent="0.3">
      <c r="A14" s="93" t="s">
        <v>33</v>
      </c>
      <c r="B14" s="90" t="s">
        <v>20</v>
      </c>
      <c r="C14" s="14">
        <v>4564</v>
      </c>
      <c r="D14" s="34"/>
      <c r="E14" s="5">
        <f t="shared" si="3"/>
        <v>4564</v>
      </c>
    </row>
    <row r="15" spans="1:5" s="85" customFormat="1" ht="20.25" customHeight="1" thickBot="1" x14ac:dyDescent="0.3">
      <c r="A15" s="35" t="s">
        <v>34</v>
      </c>
      <c r="B15" s="62" t="s">
        <v>3</v>
      </c>
      <c r="C15" s="61">
        <f>C5+C9+C14</f>
        <v>4447023</v>
      </c>
      <c r="D15" s="61">
        <f t="shared" ref="D15:E15" si="4">D5+D9+D14</f>
        <v>0</v>
      </c>
      <c r="E15" s="26">
        <f t="shared" si="4"/>
        <v>4447023</v>
      </c>
    </row>
    <row r="16" spans="1:5" s="85" customFormat="1" ht="15" customHeight="1" x14ac:dyDescent="0.25">
      <c r="A16" s="91" t="s">
        <v>35</v>
      </c>
      <c r="B16" s="86" t="s">
        <v>21</v>
      </c>
      <c r="C16" s="2">
        <f>C17+C18+C19+C20+C21+C22</f>
        <v>258612</v>
      </c>
      <c r="D16" s="2">
        <f t="shared" ref="D16:E16" si="5">D17+D18+D19+D20+D21+D22</f>
        <v>0</v>
      </c>
      <c r="E16" s="29">
        <f t="shared" si="5"/>
        <v>258612</v>
      </c>
    </row>
    <row r="17" spans="1:5" s="85" customFormat="1" ht="14.25" customHeight="1" x14ac:dyDescent="0.25">
      <c r="A17" s="91" t="s">
        <v>36</v>
      </c>
      <c r="B17" s="87" t="s">
        <v>27</v>
      </c>
      <c r="C17" s="14">
        <v>3010</v>
      </c>
      <c r="D17" s="57"/>
      <c r="E17" s="5">
        <f>C17+D17</f>
        <v>3010</v>
      </c>
    </row>
    <row r="18" spans="1:5" s="85" customFormat="1" ht="14.25" customHeight="1" x14ac:dyDescent="0.25">
      <c r="A18" s="91" t="s">
        <v>37</v>
      </c>
      <c r="B18" s="87" t="s">
        <v>60</v>
      </c>
      <c r="C18" s="4"/>
      <c r="D18" s="57"/>
      <c r="E18" s="5">
        <f t="shared" ref="E18:E23" si="6">C18+D18</f>
        <v>0</v>
      </c>
    </row>
    <row r="19" spans="1:5" s="85" customFormat="1" ht="14.25" customHeight="1" x14ac:dyDescent="0.25">
      <c r="A19" s="91" t="s">
        <v>38</v>
      </c>
      <c r="B19" s="87" t="s">
        <v>61</v>
      </c>
      <c r="C19" s="4">
        <v>128345</v>
      </c>
      <c r="D19" s="57"/>
      <c r="E19" s="5">
        <f t="shared" si="6"/>
        <v>128345</v>
      </c>
    </row>
    <row r="20" spans="1:5" s="85" customFormat="1" ht="14.25" customHeight="1" x14ac:dyDescent="0.25">
      <c r="A20" s="91" t="s">
        <v>39</v>
      </c>
      <c r="B20" s="87" t="s">
        <v>28</v>
      </c>
      <c r="C20" s="4">
        <f>262399-141629-7205</f>
        <v>113565</v>
      </c>
      <c r="D20" s="57"/>
      <c r="E20" s="5">
        <f>C20+D20</f>
        <v>113565</v>
      </c>
    </row>
    <row r="21" spans="1:5" s="85" customFormat="1" ht="14.25" customHeight="1" x14ac:dyDescent="0.25">
      <c r="A21" s="91" t="s">
        <v>40</v>
      </c>
      <c r="B21" s="87" t="s">
        <v>30</v>
      </c>
      <c r="C21" s="4">
        <v>13692</v>
      </c>
      <c r="D21" s="34"/>
      <c r="E21" s="5">
        <f t="shared" si="6"/>
        <v>13692</v>
      </c>
    </row>
    <row r="22" spans="1:5" s="85" customFormat="1" ht="14.25" customHeight="1" x14ac:dyDescent="0.25">
      <c r="A22" s="91" t="s">
        <v>41</v>
      </c>
      <c r="B22" s="87" t="s">
        <v>62</v>
      </c>
      <c r="C22" s="18"/>
      <c r="D22" s="34"/>
      <c r="E22" s="5">
        <f>C22+D22</f>
        <v>0</v>
      </c>
    </row>
    <row r="23" spans="1:5" s="85" customFormat="1" ht="14.25" customHeight="1" x14ac:dyDescent="0.25">
      <c r="A23" s="91" t="s">
        <v>42</v>
      </c>
      <c r="B23" s="90" t="s">
        <v>64</v>
      </c>
      <c r="C23" s="18"/>
      <c r="D23" s="34"/>
      <c r="E23" s="5">
        <f t="shared" si="6"/>
        <v>0</v>
      </c>
    </row>
    <row r="24" spans="1:5" s="85" customFormat="1" ht="15" customHeight="1" x14ac:dyDescent="0.25">
      <c r="A24" s="91" t="s">
        <v>43</v>
      </c>
      <c r="B24" s="90" t="s">
        <v>22</v>
      </c>
      <c r="C24" s="2">
        <f>C25+C26+C27</f>
        <v>2577712</v>
      </c>
      <c r="D24" s="2">
        <f t="shared" ref="D24:E24" si="7">D25+D26+D27</f>
        <v>0</v>
      </c>
      <c r="E24" s="29">
        <f t="shared" si="7"/>
        <v>2577712</v>
      </c>
    </row>
    <row r="25" spans="1:5" s="85" customFormat="1" ht="15" customHeight="1" x14ac:dyDescent="0.25">
      <c r="A25" s="91" t="s">
        <v>44</v>
      </c>
      <c r="B25" s="87" t="s">
        <v>63</v>
      </c>
      <c r="C25" s="14"/>
      <c r="D25" s="34"/>
      <c r="E25" s="5">
        <f>C25+D25</f>
        <v>0</v>
      </c>
    </row>
    <row r="26" spans="1:5" s="85" customFormat="1" ht="15" customHeight="1" x14ac:dyDescent="0.25">
      <c r="A26" s="91" t="s">
        <v>45</v>
      </c>
      <c r="B26" s="87" t="s">
        <v>23</v>
      </c>
      <c r="C26" s="69">
        <v>2570551</v>
      </c>
      <c r="D26" s="70"/>
      <c r="E26" s="5">
        <f t="shared" ref="E26:E27" si="8">C26+D26</f>
        <v>2570551</v>
      </c>
    </row>
    <row r="27" spans="1:5" s="85" customFormat="1" ht="15" customHeight="1" x14ac:dyDescent="0.25">
      <c r="A27" s="91" t="s">
        <v>46</v>
      </c>
      <c r="B27" s="87" t="s">
        <v>24</v>
      </c>
      <c r="C27" s="69">
        <v>7161</v>
      </c>
      <c r="D27" s="70"/>
      <c r="E27" s="5">
        <f t="shared" si="8"/>
        <v>7161</v>
      </c>
    </row>
    <row r="28" spans="1:5" s="85" customFormat="1" ht="15.75" customHeight="1" thickBot="1" x14ac:dyDescent="0.3">
      <c r="A28" s="91" t="s">
        <v>47</v>
      </c>
      <c r="B28" s="90" t="s">
        <v>25</v>
      </c>
      <c r="C28" s="14">
        <v>1610699</v>
      </c>
      <c r="D28" s="34"/>
      <c r="E28" s="5">
        <f>C28+D28</f>
        <v>1610699</v>
      </c>
    </row>
    <row r="29" spans="1:5" s="85" customFormat="1" ht="20.25" customHeight="1" thickBot="1" x14ac:dyDescent="0.3">
      <c r="A29" s="35" t="s">
        <v>48</v>
      </c>
      <c r="B29" s="62" t="s">
        <v>4</v>
      </c>
      <c r="C29" s="61">
        <f>C16+C24+C28</f>
        <v>4447023</v>
      </c>
      <c r="D29" s="61">
        <f t="shared" ref="D29" si="9">D16+D24+D28</f>
        <v>0</v>
      </c>
      <c r="E29" s="26">
        <f>E16+E24+E28</f>
        <v>4447023</v>
      </c>
    </row>
    <row r="30" spans="1:5" s="85" customFormat="1" x14ac:dyDescent="0.25"/>
    <row r="31" spans="1:5" s="85" customFormat="1" x14ac:dyDescent="0.25"/>
    <row r="32" spans="1:5" s="85" customFormat="1" x14ac:dyDescent="0.25">
      <c r="A32" s="273" t="s">
        <v>1780</v>
      </c>
      <c r="B32" s="76"/>
    </row>
    <row r="33" spans="2:5" s="85" customFormat="1" x14ac:dyDescent="0.25"/>
    <row r="34" spans="2:5" s="85" customFormat="1" x14ac:dyDescent="0.25"/>
    <row r="35" spans="2:5" s="85" customFormat="1" x14ac:dyDescent="0.25"/>
    <row r="36" spans="2:5" s="85" customFormat="1" x14ac:dyDescent="0.25"/>
    <row r="37" spans="2:5" s="85" customFormat="1" x14ac:dyDescent="0.25">
      <c r="B37" s="335" t="s">
        <v>57</v>
      </c>
      <c r="C37" s="335"/>
      <c r="D37" s="335"/>
      <c r="E37" s="335"/>
    </row>
    <row r="38" spans="2:5" s="85" customFormat="1" x14ac:dyDescent="0.25"/>
    <row r="39" spans="2:5" s="79" customFormat="1" ht="13.8" x14ac:dyDescent="0.25"/>
    <row r="40" spans="2:5" s="79" customFormat="1" ht="13.8" x14ac:dyDescent="0.25"/>
    <row r="41" spans="2:5" s="79" customFormat="1" ht="13.8" x14ac:dyDescent="0.25"/>
    <row r="42" spans="2:5" s="79" customFormat="1" ht="13.8" x14ac:dyDescent="0.25"/>
    <row r="43" spans="2:5" s="79" customFormat="1" ht="13.8" x14ac:dyDescent="0.25"/>
  </sheetData>
  <mergeCells count="4">
    <mergeCell ref="A3:E3"/>
    <mergeCell ref="B37:E37"/>
    <mergeCell ref="A1:E1"/>
    <mergeCell ref="A2:E2"/>
  </mergeCells>
  <pageMargins left="0.7" right="0.7" top="0.75" bottom="0.75" header="0.3" footer="0.3"/>
  <pageSetup paperSize="9" scale="96" orientation="portrait" horizontalDpi="4294967295" verticalDpi="4294967295" r:id="rId1"/>
  <ignoredErrors>
    <ignoredError sqref="E9:E2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C36"/>
  <sheetViews>
    <sheetView view="pageBreakPreview" topLeftCell="A8" zoomScaleNormal="100" zoomScaleSheetLayoutView="100" workbookViewId="0">
      <selection activeCell="A33" sqref="A33"/>
    </sheetView>
  </sheetViews>
  <sheetFormatPr defaultRowHeight="13.2" x14ac:dyDescent="0.25"/>
  <cols>
    <col min="1" max="1" width="7.109375" customWidth="1"/>
    <col min="2" max="2" width="47.44140625" customWidth="1"/>
    <col min="3" max="3" width="27" customWidth="1"/>
    <col min="4" max="4" width="5.44140625" customWidth="1"/>
  </cols>
  <sheetData>
    <row r="1" spans="1:3" ht="13.8" x14ac:dyDescent="0.25">
      <c r="A1" s="334" t="s">
        <v>67</v>
      </c>
      <c r="B1" s="334"/>
      <c r="C1" s="334"/>
    </row>
    <row r="2" spans="1:3" ht="13.8" x14ac:dyDescent="0.25">
      <c r="A2" s="334" t="s">
        <v>1524</v>
      </c>
      <c r="B2" s="334"/>
      <c r="C2" s="334"/>
    </row>
    <row r="3" spans="1:3" ht="14.4" thickBot="1" x14ac:dyDescent="0.3">
      <c r="A3" s="336" t="s">
        <v>1545</v>
      </c>
      <c r="B3" s="337"/>
      <c r="C3" s="337"/>
    </row>
    <row r="4" spans="1:3" s="85" customFormat="1" ht="56.25" customHeight="1" thickBot="1" x14ac:dyDescent="0.3">
      <c r="A4" s="83" t="s">
        <v>26</v>
      </c>
      <c r="B4" s="84" t="s">
        <v>6</v>
      </c>
      <c r="C4" s="78" t="s">
        <v>68</v>
      </c>
    </row>
    <row r="5" spans="1:3" s="85" customFormat="1" ht="15" customHeight="1" x14ac:dyDescent="0.25">
      <c r="A5" s="91" t="s">
        <v>0</v>
      </c>
      <c r="B5" s="86" t="s">
        <v>7</v>
      </c>
      <c r="C5" s="205">
        <f>C6+C7+C8</f>
        <v>2100834</v>
      </c>
    </row>
    <row r="6" spans="1:3" s="85" customFormat="1" ht="15" customHeight="1" x14ac:dyDescent="0.25">
      <c r="A6" s="92" t="s">
        <v>1</v>
      </c>
      <c r="B6" s="87" t="s">
        <v>8</v>
      </c>
      <c r="C6" s="5">
        <v>844</v>
      </c>
    </row>
    <row r="7" spans="1:3" s="85" customFormat="1" ht="15" customHeight="1" x14ac:dyDescent="0.25">
      <c r="A7" s="92" t="s">
        <v>2</v>
      </c>
      <c r="B7" s="87" t="s">
        <v>9</v>
      </c>
      <c r="C7" s="5">
        <v>2096480</v>
      </c>
    </row>
    <row r="8" spans="1:3" s="85" customFormat="1" ht="15" customHeight="1" x14ac:dyDescent="0.25">
      <c r="A8" s="91" t="s">
        <v>5</v>
      </c>
      <c r="B8" s="88" t="s">
        <v>12</v>
      </c>
      <c r="C8" s="5">
        <v>3510</v>
      </c>
    </row>
    <row r="9" spans="1:3" s="85" customFormat="1" ht="15" customHeight="1" x14ac:dyDescent="0.25">
      <c r="A9" s="92" t="s">
        <v>49</v>
      </c>
      <c r="B9" s="89" t="s">
        <v>13</v>
      </c>
      <c r="C9" s="205">
        <f>C10+C11+C12+C13</f>
        <v>95579</v>
      </c>
    </row>
    <row r="10" spans="1:3" s="85" customFormat="1" ht="15" customHeight="1" x14ac:dyDescent="0.25">
      <c r="A10" s="92" t="s">
        <v>50</v>
      </c>
      <c r="B10" s="88" t="s">
        <v>14</v>
      </c>
      <c r="C10" s="5">
        <v>0</v>
      </c>
    </row>
    <row r="11" spans="1:3" s="85" customFormat="1" ht="15" customHeight="1" x14ac:dyDescent="0.25">
      <c r="A11" s="91" t="s">
        <v>51</v>
      </c>
      <c r="B11" s="87" t="s">
        <v>15</v>
      </c>
      <c r="C11" s="5">
        <v>59583</v>
      </c>
    </row>
    <row r="12" spans="1:3" s="85" customFormat="1" ht="15" customHeight="1" x14ac:dyDescent="0.25">
      <c r="A12" s="92" t="s">
        <v>31</v>
      </c>
      <c r="B12" s="87" t="s">
        <v>18</v>
      </c>
      <c r="C12" s="5">
        <v>0</v>
      </c>
    </row>
    <row r="13" spans="1:3" s="85" customFormat="1" ht="15" customHeight="1" x14ac:dyDescent="0.25">
      <c r="A13" s="92" t="s">
        <v>32</v>
      </c>
      <c r="B13" s="87" t="s">
        <v>19</v>
      </c>
      <c r="C13" s="5">
        <v>35996</v>
      </c>
    </row>
    <row r="14" spans="1:3" s="85" customFormat="1" ht="15" customHeight="1" thickBot="1" x14ac:dyDescent="0.3">
      <c r="A14" s="93" t="s">
        <v>33</v>
      </c>
      <c r="B14" s="90" t="s">
        <v>20</v>
      </c>
      <c r="C14" s="209">
        <v>7670</v>
      </c>
    </row>
    <row r="15" spans="1:3" s="85" customFormat="1" ht="15" customHeight="1" thickBot="1" x14ac:dyDescent="0.3">
      <c r="A15" s="35" t="s">
        <v>34</v>
      </c>
      <c r="B15" s="62" t="s">
        <v>3</v>
      </c>
      <c r="C15" s="68">
        <f>C5+C9+C14</f>
        <v>2204083</v>
      </c>
    </row>
    <row r="16" spans="1:3" s="85" customFormat="1" ht="15" customHeight="1" x14ac:dyDescent="0.25">
      <c r="A16" s="91" t="s">
        <v>35</v>
      </c>
      <c r="B16" s="86" t="s">
        <v>21</v>
      </c>
      <c r="C16" s="205">
        <f>C17+C18+C19+C20+C21+C22</f>
        <v>1354819</v>
      </c>
    </row>
    <row r="17" spans="1:3" s="85" customFormat="1" ht="15" customHeight="1" x14ac:dyDescent="0.25">
      <c r="A17" s="91" t="s">
        <v>36</v>
      </c>
      <c r="B17" s="87" t="s">
        <v>27</v>
      </c>
      <c r="C17" s="5">
        <v>402100</v>
      </c>
    </row>
    <row r="18" spans="1:3" s="85" customFormat="1" ht="15" customHeight="1" x14ac:dyDescent="0.25">
      <c r="A18" s="91" t="s">
        <v>37</v>
      </c>
      <c r="B18" s="87" t="s">
        <v>60</v>
      </c>
      <c r="C18" s="5">
        <v>0</v>
      </c>
    </row>
    <row r="19" spans="1:3" s="85" customFormat="1" ht="15" customHeight="1" x14ac:dyDescent="0.25">
      <c r="A19" s="91" t="s">
        <v>38</v>
      </c>
      <c r="B19" s="87" t="s">
        <v>61</v>
      </c>
      <c r="C19" s="5">
        <v>1009900</v>
      </c>
    </row>
    <row r="20" spans="1:3" s="85" customFormat="1" ht="15" customHeight="1" x14ac:dyDescent="0.25">
      <c r="A20" s="91" t="s">
        <v>39</v>
      </c>
      <c r="B20" s="87" t="s">
        <v>28</v>
      </c>
      <c r="C20" s="5">
        <f>1597+2408-61186</f>
        <v>-57181</v>
      </c>
    </row>
    <row r="21" spans="1:3" s="85" customFormat="1" ht="15" customHeight="1" x14ac:dyDescent="0.25">
      <c r="A21" s="91" t="s">
        <v>40</v>
      </c>
      <c r="B21" s="87" t="s">
        <v>30</v>
      </c>
      <c r="C21" s="19">
        <v>0</v>
      </c>
    </row>
    <row r="22" spans="1:3" s="85" customFormat="1" ht="15" customHeight="1" x14ac:dyDescent="0.25">
      <c r="A22" s="91" t="s">
        <v>41</v>
      </c>
      <c r="B22" s="87" t="s">
        <v>62</v>
      </c>
      <c r="C22" s="19">
        <v>0</v>
      </c>
    </row>
    <row r="23" spans="1:3" s="85" customFormat="1" ht="15" customHeight="1" x14ac:dyDescent="0.25">
      <c r="A23" s="91" t="s">
        <v>42</v>
      </c>
      <c r="B23" s="90" t="s">
        <v>64</v>
      </c>
      <c r="C23" s="19">
        <v>0</v>
      </c>
    </row>
    <row r="24" spans="1:3" s="85" customFormat="1" ht="15" customHeight="1" x14ac:dyDescent="0.25">
      <c r="A24" s="91" t="s">
        <v>43</v>
      </c>
      <c r="B24" s="90" t="s">
        <v>22</v>
      </c>
      <c r="C24" s="205">
        <f>C25+C26+C27</f>
        <v>66684</v>
      </c>
    </row>
    <row r="25" spans="1:3" s="85" customFormat="1" ht="15" customHeight="1" x14ac:dyDescent="0.25">
      <c r="A25" s="91" t="s">
        <v>44</v>
      </c>
      <c r="B25" s="87" t="s">
        <v>63</v>
      </c>
      <c r="C25" s="209">
        <v>0</v>
      </c>
    </row>
    <row r="26" spans="1:3" s="85" customFormat="1" ht="15" customHeight="1" x14ac:dyDescent="0.25">
      <c r="A26" s="91" t="s">
        <v>45</v>
      </c>
      <c r="B26" s="87" t="s">
        <v>23</v>
      </c>
      <c r="C26" s="209">
        <v>0</v>
      </c>
    </row>
    <row r="27" spans="1:3" s="85" customFormat="1" ht="15" customHeight="1" x14ac:dyDescent="0.25">
      <c r="A27" s="91" t="s">
        <v>46</v>
      </c>
      <c r="B27" s="87" t="s">
        <v>24</v>
      </c>
      <c r="C27" s="209">
        <v>66684</v>
      </c>
    </row>
    <row r="28" spans="1:3" s="85" customFormat="1" ht="15" customHeight="1" thickBot="1" x14ac:dyDescent="0.3">
      <c r="A28" s="91" t="s">
        <v>47</v>
      </c>
      <c r="B28" s="90" t="s">
        <v>25</v>
      </c>
      <c r="C28" s="209">
        <v>782580</v>
      </c>
    </row>
    <row r="29" spans="1:3" s="85" customFormat="1" ht="15" customHeight="1" thickBot="1" x14ac:dyDescent="0.3">
      <c r="A29" s="35" t="s">
        <v>48</v>
      </c>
      <c r="B29" s="62" t="s">
        <v>4</v>
      </c>
      <c r="C29" s="68">
        <f>C16+C24+C28</f>
        <v>2204083</v>
      </c>
    </row>
    <row r="30" spans="1:3" s="85" customFormat="1" x14ac:dyDescent="0.25">
      <c r="C30" s="208">
        <f>C15-C29</f>
        <v>0</v>
      </c>
    </row>
    <row r="31" spans="1:3" s="85" customFormat="1" x14ac:dyDescent="0.25"/>
    <row r="32" spans="1:3" s="85" customFormat="1" x14ac:dyDescent="0.25">
      <c r="A32" s="273" t="s">
        <v>1780</v>
      </c>
    </row>
    <row r="33" spans="2:3" s="85" customFormat="1" x14ac:dyDescent="0.25"/>
    <row r="34" spans="2:3" s="85" customFormat="1" x14ac:dyDescent="0.25"/>
    <row r="35" spans="2:3" s="85" customFormat="1" x14ac:dyDescent="0.25"/>
    <row r="36" spans="2:3" x14ac:dyDescent="0.25">
      <c r="B36" s="335" t="s">
        <v>53</v>
      </c>
      <c r="C36" s="335"/>
    </row>
  </sheetData>
  <mergeCells count="4">
    <mergeCell ref="B36:C36"/>
    <mergeCell ref="A3:C3"/>
    <mergeCell ref="A1:C1"/>
    <mergeCell ref="A2:C2"/>
  </mergeCells>
  <phoneticPr fontId="11" type="noConversion"/>
  <pageMargins left="0.78740157480314965" right="0.78740157480314965" top="1.7716535433070868" bottom="0.98425196850393704" header="0.51181102362204722" footer="0.51181102362204722"/>
  <pageSetup paperSize="9" fitToHeight="0" orientation="portrait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  <pageSetUpPr fitToPage="1"/>
  </sheetPr>
  <dimension ref="A1:I37"/>
  <sheetViews>
    <sheetView showWhiteSpace="0" view="pageBreakPreview" topLeftCell="A14" zoomScale="98" zoomScaleNormal="100" zoomScaleSheetLayoutView="98" workbookViewId="0">
      <selection activeCell="A33" sqref="A33"/>
    </sheetView>
  </sheetViews>
  <sheetFormatPr defaultRowHeight="13.2" x14ac:dyDescent="0.25"/>
  <cols>
    <col min="1" max="1" width="3.88671875" customWidth="1"/>
    <col min="2" max="2" width="30.5546875" customWidth="1"/>
    <col min="3" max="5" width="17.44140625" customWidth="1"/>
    <col min="6" max="7" width="17.44140625" style="279" customWidth="1"/>
    <col min="8" max="8" width="17.44140625" customWidth="1"/>
  </cols>
  <sheetData>
    <row r="1" spans="1:8" ht="13.8" x14ac:dyDescent="0.25">
      <c r="A1" s="334" t="s">
        <v>67</v>
      </c>
      <c r="B1" s="334"/>
      <c r="C1" s="334"/>
      <c r="D1" s="334"/>
      <c r="E1" s="334"/>
      <c r="F1" s="334"/>
      <c r="G1" s="334"/>
      <c r="H1" s="334"/>
    </row>
    <row r="2" spans="1:8" ht="13.8" x14ac:dyDescent="0.25">
      <c r="A2" s="334" t="s">
        <v>1533</v>
      </c>
      <c r="B2" s="334"/>
      <c r="C2" s="334"/>
      <c r="D2" s="334"/>
      <c r="E2" s="334"/>
      <c r="F2" s="334"/>
      <c r="G2" s="334"/>
      <c r="H2" s="334"/>
    </row>
    <row r="3" spans="1:8" ht="14.4" thickBot="1" x14ac:dyDescent="0.3">
      <c r="A3" s="101" t="s">
        <v>71</v>
      </c>
      <c r="B3" s="77"/>
      <c r="C3" s="77"/>
      <c r="D3" s="338" t="s">
        <v>1534</v>
      </c>
      <c r="E3" s="338"/>
      <c r="F3" s="327"/>
      <c r="G3" s="327"/>
      <c r="H3" s="102" t="s">
        <v>72</v>
      </c>
    </row>
    <row r="4" spans="1:8" ht="83.25" customHeight="1" thickBot="1" x14ac:dyDescent="0.3">
      <c r="A4" s="54" t="s">
        <v>59</v>
      </c>
      <c r="B4" s="22" t="s">
        <v>6</v>
      </c>
      <c r="C4" s="80" t="s">
        <v>73</v>
      </c>
      <c r="D4" s="80" t="s">
        <v>74</v>
      </c>
      <c r="E4" s="78" t="s">
        <v>68</v>
      </c>
      <c r="F4" s="78" t="s">
        <v>70</v>
      </c>
      <c r="G4" s="78" t="s">
        <v>69</v>
      </c>
      <c r="H4" s="287" t="s">
        <v>58</v>
      </c>
    </row>
    <row r="5" spans="1:8" ht="15" customHeight="1" thickBot="1" x14ac:dyDescent="0.3">
      <c r="A5" s="50" t="s">
        <v>0</v>
      </c>
      <c r="B5" s="51" t="s">
        <v>7</v>
      </c>
      <c r="C5" s="73">
        <f>C6+C7+C8</f>
        <v>437</v>
      </c>
      <c r="D5" s="73">
        <f>D6+D7+D8</f>
        <v>4318206</v>
      </c>
      <c r="E5" s="73">
        <f>E6+E7+E8</f>
        <v>2100834</v>
      </c>
      <c r="F5" s="73">
        <f>F6+F7+F8</f>
        <v>-3510</v>
      </c>
      <c r="G5" s="73">
        <f>G6+G7+G8</f>
        <v>0</v>
      </c>
      <c r="H5" s="71">
        <f>C5+E5+F5+G5+D5</f>
        <v>6415967</v>
      </c>
    </row>
    <row r="6" spans="1:8" ht="15" customHeight="1" x14ac:dyDescent="0.25">
      <c r="A6" s="28" t="s">
        <v>1</v>
      </c>
      <c r="B6" s="94" t="s">
        <v>8</v>
      </c>
      <c r="C6" s="103">
        <f>'1. beolv.VM'!E6</f>
        <v>0</v>
      </c>
      <c r="D6" s="103">
        <f>'2. beolv. VM'!E6</f>
        <v>14199</v>
      </c>
      <c r="E6" s="103">
        <f>'Átvevő VM'!C6</f>
        <v>844</v>
      </c>
      <c r="F6" s="74"/>
      <c r="G6" s="74"/>
      <c r="H6" s="49">
        <f>C6+E6+F6+G6+D6</f>
        <v>15043</v>
      </c>
    </row>
    <row r="7" spans="1:8" ht="15" customHeight="1" x14ac:dyDescent="0.25">
      <c r="A7" s="23" t="s">
        <v>2</v>
      </c>
      <c r="B7" s="94" t="s">
        <v>9</v>
      </c>
      <c r="C7" s="104">
        <f>'1. beolv.VM'!E7</f>
        <v>437</v>
      </c>
      <c r="D7" s="103">
        <f>'2. beolv. VM'!E7</f>
        <v>4303505</v>
      </c>
      <c r="E7" s="103">
        <f>'Átvevő VM'!C7</f>
        <v>2096480</v>
      </c>
      <c r="F7" s="4"/>
      <c r="G7" s="4"/>
      <c r="H7" s="5">
        <f t="shared" ref="H7:H13" si="0">C7+E7+F7+G7+D7</f>
        <v>6400422</v>
      </c>
    </row>
    <row r="8" spans="1:8" ht="15" customHeight="1" thickBot="1" x14ac:dyDescent="0.3">
      <c r="A8" s="27" t="s">
        <v>5</v>
      </c>
      <c r="B8" s="95" t="s">
        <v>12</v>
      </c>
      <c r="C8" s="104">
        <f>'1. beolv.VM'!E8</f>
        <v>0</v>
      </c>
      <c r="D8" s="103">
        <f>'2. beolv. VM'!E8</f>
        <v>502</v>
      </c>
      <c r="E8" s="103">
        <f>'Átvevő VM'!C8</f>
        <v>3510</v>
      </c>
      <c r="F8" s="236">
        <v>-3510</v>
      </c>
      <c r="G8" s="236"/>
      <c r="H8" s="264">
        <f t="shared" si="0"/>
        <v>502</v>
      </c>
    </row>
    <row r="9" spans="1:8" ht="15" customHeight="1" thickBot="1" x14ac:dyDescent="0.3">
      <c r="A9" s="50" t="s">
        <v>49</v>
      </c>
      <c r="B9" s="53" t="s">
        <v>13</v>
      </c>
      <c r="C9" s="75">
        <f>C10+C11+C12+C13</f>
        <v>6107</v>
      </c>
      <c r="D9" s="75">
        <f>D10+D11+D12+D13</f>
        <v>124253</v>
      </c>
      <c r="E9" s="75">
        <f>E10+E11+E12+E13</f>
        <v>95579</v>
      </c>
      <c r="F9" s="75">
        <f>F10+F11+F12+F13</f>
        <v>-19685</v>
      </c>
      <c r="G9" s="75">
        <f>G10+G11+G12+G13</f>
        <v>0</v>
      </c>
      <c r="H9" s="71">
        <f>C9+E9+F9+G9+D9</f>
        <v>206254</v>
      </c>
    </row>
    <row r="10" spans="1:8" ht="15" customHeight="1" x14ac:dyDescent="0.25">
      <c r="A10" s="28" t="s">
        <v>50</v>
      </c>
      <c r="B10" s="96" t="s">
        <v>14</v>
      </c>
      <c r="C10" s="103">
        <f>'1. beolv.VM'!E10</f>
        <v>0</v>
      </c>
      <c r="D10" s="103">
        <f>'2. beolv. VM'!E10</f>
        <v>0</v>
      </c>
      <c r="E10" s="103">
        <f>'Átvevő VM'!C10</f>
        <v>0</v>
      </c>
      <c r="F10" s="74"/>
      <c r="G10" s="74"/>
      <c r="H10" s="49">
        <f t="shared" si="0"/>
        <v>0</v>
      </c>
    </row>
    <row r="11" spans="1:8" ht="15" customHeight="1" x14ac:dyDescent="0.25">
      <c r="A11" s="23" t="s">
        <v>51</v>
      </c>
      <c r="B11" s="97" t="s">
        <v>15</v>
      </c>
      <c r="C11" s="103">
        <f>'1. beolv.VM'!E11</f>
        <v>554</v>
      </c>
      <c r="D11" s="103">
        <f>'2. beolv. VM'!E11</f>
        <v>54254</v>
      </c>
      <c r="E11" s="103">
        <f>'Átvevő VM'!C11</f>
        <v>59583</v>
      </c>
      <c r="F11" s="4">
        <v>-19685</v>
      </c>
      <c r="G11" s="104"/>
      <c r="H11" s="5">
        <f t="shared" si="0"/>
        <v>94706</v>
      </c>
    </row>
    <row r="12" spans="1:8" ht="15" customHeight="1" x14ac:dyDescent="0.25">
      <c r="A12" s="3" t="s">
        <v>31</v>
      </c>
      <c r="B12" s="97" t="s">
        <v>18</v>
      </c>
      <c r="C12" s="103">
        <f>'1. beolv.VM'!E12</f>
        <v>0</v>
      </c>
      <c r="D12" s="103">
        <f>'2. beolv. VM'!E12</f>
        <v>0</v>
      </c>
      <c r="E12" s="103">
        <f>'Átvevő VM'!C12</f>
        <v>0</v>
      </c>
      <c r="F12" s="4"/>
      <c r="G12" s="4"/>
      <c r="H12" s="5">
        <f t="shared" si="0"/>
        <v>0</v>
      </c>
    </row>
    <row r="13" spans="1:8" ht="15" customHeight="1" thickBot="1" x14ac:dyDescent="0.3">
      <c r="A13" s="24" t="s">
        <v>32</v>
      </c>
      <c r="B13" s="97" t="s">
        <v>19</v>
      </c>
      <c r="C13" s="103">
        <f>'1. beolv.VM'!E13</f>
        <v>5553</v>
      </c>
      <c r="D13" s="103">
        <f>'2. beolv. VM'!E13</f>
        <v>69999</v>
      </c>
      <c r="E13" s="103">
        <f>'Átvevő VM'!C13</f>
        <v>35996</v>
      </c>
      <c r="F13" s="236"/>
      <c r="G13" s="236"/>
      <c r="H13" s="264">
        <f t="shared" si="0"/>
        <v>111548</v>
      </c>
    </row>
    <row r="14" spans="1:8" ht="15" customHeight="1" thickBot="1" x14ac:dyDescent="0.3">
      <c r="A14" s="52" t="s">
        <v>33</v>
      </c>
      <c r="B14" s="51" t="s">
        <v>20</v>
      </c>
      <c r="C14" s="73">
        <f>'1. beolv.VM'!E14</f>
        <v>12</v>
      </c>
      <c r="D14" s="73">
        <f>'2. beolv. VM'!E14</f>
        <v>4564</v>
      </c>
      <c r="E14" s="73">
        <f>'Átvevő VM'!C14</f>
        <v>7670</v>
      </c>
      <c r="F14" s="328">
        <v>-184</v>
      </c>
      <c r="G14" s="328"/>
      <c r="H14" s="71">
        <f t="shared" ref="H14:H29" si="1">C14+E14+F14+G14+D14</f>
        <v>12062</v>
      </c>
    </row>
    <row r="15" spans="1:8" ht="15" customHeight="1" thickBot="1" x14ac:dyDescent="0.3">
      <c r="A15" s="36" t="s">
        <v>34</v>
      </c>
      <c r="B15" s="25" t="s">
        <v>3</v>
      </c>
      <c r="C15" s="61">
        <f>C5+C9+C14</f>
        <v>6556</v>
      </c>
      <c r="D15" s="61">
        <f>D5+D9+D14</f>
        <v>4447023</v>
      </c>
      <c r="E15" s="61">
        <f>E5+E9+E14</f>
        <v>2204083</v>
      </c>
      <c r="F15" s="61">
        <f>F5+F9+F14</f>
        <v>-23379</v>
      </c>
      <c r="G15" s="61">
        <f>G5+G9+G14</f>
        <v>0</v>
      </c>
      <c r="H15" s="72">
        <f t="shared" si="1"/>
        <v>6634283</v>
      </c>
    </row>
    <row r="16" spans="1:8" ht="15" customHeight="1" thickBot="1" x14ac:dyDescent="0.3">
      <c r="A16" s="52" t="s">
        <v>35</v>
      </c>
      <c r="B16" s="51" t="s">
        <v>21</v>
      </c>
      <c r="C16" s="73">
        <f>C17+C20+C21+C18+C19+C22</f>
        <v>5731</v>
      </c>
      <c r="D16" s="73">
        <f>D17+D20+D21+D18+D19+D22</f>
        <v>258612</v>
      </c>
      <c r="E16" s="73">
        <f>E17+E20+E21+E18+E19+E22</f>
        <v>1354819</v>
      </c>
      <c r="F16" s="73">
        <f>F17+F20+F21+F18+F19+F22</f>
        <v>-3510</v>
      </c>
      <c r="G16" s="73">
        <f>G17+G20+G21+G18+G19+G22</f>
        <v>0</v>
      </c>
      <c r="H16" s="71">
        <f t="shared" si="1"/>
        <v>1615652</v>
      </c>
    </row>
    <row r="17" spans="1:9" ht="15" customHeight="1" x14ac:dyDescent="0.25">
      <c r="A17" s="1" t="s">
        <v>36</v>
      </c>
      <c r="B17" s="98" t="s">
        <v>27</v>
      </c>
      <c r="C17" s="103">
        <f>'1. beolv.VM'!E17</f>
        <v>3510</v>
      </c>
      <c r="D17" s="103">
        <f>'2. beolv. VM'!E17</f>
        <v>3010</v>
      </c>
      <c r="E17" s="103">
        <f>'Átvevő VM'!C17</f>
        <v>402100</v>
      </c>
      <c r="F17" s="74">
        <v>-3510</v>
      </c>
      <c r="G17" s="275">
        <v>3510</v>
      </c>
      <c r="H17" s="49">
        <f t="shared" si="1"/>
        <v>408620</v>
      </c>
    </row>
    <row r="18" spans="1:9" ht="15" customHeight="1" x14ac:dyDescent="0.25">
      <c r="A18" s="1">
        <v>14</v>
      </c>
      <c r="B18" s="98" t="s">
        <v>60</v>
      </c>
      <c r="C18" s="103">
        <f>'1. beolv.VM'!E18</f>
        <v>0</v>
      </c>
      <c r="D18" s="103">
        <f>'2. beolv. VM'!E18</f>
        <v>0</v>
      </c>
      <c r="E18" s="103">
        <f>'Átvevő VM'!C18</f>
        <v>0</v>
      </c>
      <c r="F18" s="74"/>
      <c r="G18" s="275"/>
      <c r="H18" s="49">
        <f t="shared" si="1"/>
        <v>0</v>
      </c>
    </row>
    <row r="19" spans="1:9" ht="15" customHeight="1" x14ac:dyDescent="0.25">
      <c r="A19" s="1">
        <v>15</v>
      </c>
      <c r="B19" s="98" t="s">
        <v>61</v>
      </c>
      <c r="C19" s="103">
        <f>'1. beolv.VM'!E19</f>
        <v>11990</v>
      </c>
      <c r="D19" s="103">
        <f>'2. beolv. VM'!E19</f>
        <v>128345</v>
      </c>
      <c r="E19" s="103">
        <f>'Átvevő VM'!C19</f>
        <v>1009900</v>
      </c>
      <c r="F19" s="74"/>
      <c r="G19" s="275"/>
      <c r="H19" s="49">
        <f t="shared" si="1"/>
        <v>1150235</v>
      </c>
    </row>
    <row r="20" spans="1:9" ht="15" customHeight="1" x14ac:dyDescent="0.25">
      <c r="A20" s="1">
        <v>16</v>
      </c>
      <c r="B20" s="98" t="s">
        <v>28</v>
      </c>
      <c r="C20" s="103">
        <f>'1. beolv.VM'!E20</f>
        <v>-9769</v>
      </c>
      <c r="D20" s="103">
        <f>'2. beolv. VM'!E20</f>
        <v>113565</v>
      </c>
      <c r="E20" s="103">
        <f>'Átvevő VM'!C20</f>
        <v>-57181</v>
      </c>
      <c r="F20" s="74"/>
      <c r="G20" s="275">
        <v>-3510</v>
      </c>
      <c r="H20" s="49">
        <f>C20+E20+F20+G20+D20</f>
        <v>43105</v>
      </c>
      <c r="I20" s="274"/>
    </row>
    <row r="21" spans="1:9" ht="15" customHeight="1" x14ac:dyDescent="0.25">
      <c r="A21" s="1">
        <v>17</v>
      </c>
      <c r="B21" s="98" t="s">
        <v>30</v>
      </c>
      <c r="C21" s="103">
        <f>'1. beolv.VM'!E21</f>
        <v>0</v>
      </c>
      <c r="D21" s="103">
        <f>'2. beolv. VM'!E21</f>
        <v>13692</v>
      </c>
      <c r="E21" s="103">
        <f>'Átvevő VM'!C21</f>
        <v>0</v>
      </c>
      <c r="F21" s="74"/>
      <c r="G21" s="275"/>
      <c r="H21" s="49">
        <f t="shared" si="1"/>
        <v>13692</v>
      </c>
      <c r="I21" s="274"/>
    </row>
    <row r="22" spans="1:9" ht="15" customHeight="1" thickBot="1" x14ac:dyDescent="0.3">
      <c r="A22" s="1">
        <v>18</v>
      </c>
      <c r="B22" s="98" t="s">
        <v>62</v>
      </c>
      <c r="C22" s="103">
        <f>'1. beolv.VM'!E22</f>
        <v>0</v>
      </c>
      <c r="D22" s="103">
        <f>'2. beolv. VM'!E22</f>
        <v>0</v>
      </c>
      <c r="E22" s="103">
        <f>'Átvevő VM'!C22</f>
        <v>0</v>
      </c>
      <c r="F22" s="74"/>
      <c r="G22" s="275"/>
      <c r="H22" s="49">
        <f t="shared" si="1"/>
        <v>0</v>
      </c>
    </row>
    <row r="23" spans="1:9" ht="15" customHeight="1" thickBot="1" x14ac:dyDescent="0.3">
      <c r="A23" s="52" t="s">
        <v>42</v>
      </c>
      <c r="B23" s="51" t="s">
        <v>64</v>
      </c>
      <c r="C23" s="73">
        <f>'1. beolv.VM'!E23</f>
        <v>0</v>
      </c>
      <c r="D23" s="73">
        <f>'2. beolv. VM'!E23</f>
        <v>0</v>
      </c>
      <c r="E23" s="73">
        <f>'Átvevő VM'!C23</f>
        <v>0</v>
      </c>
      <c r="F23" s="329"/>
      <c r="G23" s="329"/>
      <c r="H23" s="71">
        <f t="shared" si="1"/>
        <v>0</v>
      </c>
    </row>
    <row r="24" spans="1:9" ht="15" customHeight="1" thickBot="1" x14ac:dyDescent="0.3">
      <c r="A24" s="52" t="s">
        <v>43</v>
      </c>
      <c r="B24" s="51" t="s">
        <v>22</v>
      </c>
      <c r="C24" s="73">
        <f>C26+C27+C25</f>
        <v>114</v>
      </c>
      <c r="D24" s="73">
        <f>D26+D27+D25</f>
        <v>2577712</v>
      </c>
      <c r="E24" s="73">
        <f>E26+E27+E25</f>
        <v>66684</v>
      </c>
      <c r="F24" s="73">
        <f>F26+F27+F25</f>
        <v>-19685</v>
      </c>
      <c r="G24" s="73">
        <f>G26+G27+G25</f>
        <v>0</v>
      </c>
      <c r="H24" s="71">
        <f t="shared" si="1"/>
        <v>2624825</v>
      </c>
    </row>
    <row r="25" spans="1:9" ht="15" customHeight="1" x14ac:dyDescent="0.25">
      <c r="A25" s="1" t="s">
        <v>44</v>
      </c>
      <c r="B25" s="99" t="s">
        <v>63</v>
      </c>
      <c r="C25" s="103">
        <f>'1. beolv.VM'!E25</f>
        <v>0</v>
      </c>
      <c r="D25" s="103">
        <f>'2. beolv. VM'!E25</f>
        <v>0</v>
      </c>
      <c r="E25" s="103">
        <f>'Átvevő VM'!C25</f>
        <v>0</v>
      </c>
      <c r="F25" s="275"/>
      <c r="G25" s="275"/>
      <c r="H25" s="49">
        <f t="shared" si="1"/>
        <v>0</v>
      </c>
    </row>
    <row r="26" spans="1:9" ht="15" customHeight="1" x14ac:dyDescent="0.25">
      <c r="A26" s="1" t="s">
        <v>45</v>
      </c>
      <c r="B26" s="98" t="s">
        <v>23</v>
      </c>
      <c r="C26" s="103">
        <f>'1. beolv.VM'!E26</f>
        <v>0</v>
      </c>
      <c r="D26" s="103">
        <f>'2. beolv. VM'!E26</f>
        <v>2570551</v>
      </c>
      <c r="E26" s="103">
        <f>'Átvevő VM'!C26</f>
        <v>0</v>
      </c>
      <c r="F26" s="275"/>
      <c r="G26" s="275"/>
      <c r="H26" s="49">
        <f t="shared" si="1"/>
        <v>2570551</v>
      </c>
    </row>
    <row r="27" spans="1:9" ht="15" customHeight="1" thickBot="1" x14ac:dyDescent="0.3">
      <c r="A27" s="27" t="s">
        <v>46</v>
      </c>
      <c r="B27" s="100" t="s">
        <v>24</v>
      </c>
      <c r="C27" s="103">
        <f>'1. beolv.VM'!E27</f>
        <v>114</v>
      </c>
      <c r="D27" s="103">
        <f>'2. beolv. VM'!E27</f>
        <v>7161</v>
      </c>
      <c r="E27" s="103">
        <f>'Átvevő VM'!C27</f>
        <v>66684</v>
      </c>
      <c r="F27" s="326">
        <v>-19685</v>
      </c>
      <c r="G27" s="326"/>
      <c r="H27" s="49">
        <f t="shared" si="1"/>
        <v>54274</v>
      </c>
    </row>
    <row r="28" spans="1:9" ht="15" customHeight="1" thickBot="1" x14ac:dyDescent="0.3">
      <c r="A28" s="50" t="s">
        <v>47</v>
      </c>
      <c r="B28" s="51" t="s">
        <v>25</v>
      </c>
      <c r="C28" s="75">
        <f>'1. beolv.VM'!E28</f>
        <v>711</v>
      </c>
      <c r="D28" s="75">
        <f>'2. beolv. VM'!E28</f>
        <v>1610699</v>
      </c>
      <c r="E28" s="75">
        <f>'Átvevő VM'!C28</f>
        <v>782580</v>
      </c>
      <c r="F28" s="75">
        <v>-184</v>
      </c>
      <c r="G28" s="330"/>
      <c r="H28" s="71">
        <f t="shared" si="1"/>
        <v>2393806</v>
      </c>
    </row>
    <row r="29" spans="1:9" ht="15" customHeight="1" thickBot="1" x14ac:dyDescent="0.3">
      <c r="A29" s="36" t="s">
        <v>48</v>
      </c>
      <c r="B29" s="25" t="s">
        <v>4</v>
      </c>
      <c r="C29" s="48">
        <f>C16+C24+C28+C23</f>
        <v>6556</v>
      </c>
      <c r="D29" s="48">
        <f>D16+D24+D28+D23</f>
        <v>4447023</v>
      </c>
      <c r="E29" s="48">
        <f>E16+E24+E28+E23</f>
        <v>2204083</v>
      </c>
      <c r="F29" s="48">
        <f>F16+F24+F28+F23</f>
        <v>-23379</v>
      </c>
      <c r="G29" s="48">
        <f>G16+G24+G28+G23</f>
        <v>0</v>
      </c>
      <c r="H29" s="72">
        <f t="shared" si="1"/>
        <v>6634283</v>
      </c>
    </row>
    <row r="32" spans="1:9" x14ac:dyDescent="0.25">
      <c r="A32" s="273" t="s">
        <v>1780</v>
      </c>
      <c r="B32" s="30"/>
    </row>
    <row r="36" spans="3:7" x14ac:dyDescent="0.25">
      <c r="G36" s="331" t="s">
        <v>1518</v>
      </c>
    </row>
    <row r="37" spans="3:7" x14ac:dyDescent="0.25">
      <c r="C37" s="143"/>
      <c r="D37" s="143"/>
    </row>
  </sheetData>
  <mergeCells count="3">
    <mergeCell ref="A2:H2"/>
    <mergeCell ref="A1:H1"/>
    <mergeCell ref="D3:E3"/>
  </mergeCells>
  <phoneticPr fontId="11" type="noConversion"/>
  <pageMargins left="0.7" right="0.7" top="0.75" bottom="0.75" header="0.3" footer="0.3"/>
  <pageSetup paperSize="9" scale="87" orientation="landscape" verticalDpi="4294967295" r:id="rId1"/>
  <headerFooter alignWithMargins="0"/>
  <rowBreaks count="1" manualBreakCount="1">
    <brk id="23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39997558519241921"/>
    <pageSetUpPr fitToPage="1"/>
  </sheetPr>
  <dimension ref="A1:J129"/>
  <sheetViews>
    <sheetView view="pageBreakPreview" topLeftCell="A94" zoomScale="98" zoomScaleNormal="100" zoomScaleSheetLayoutView="98" workbookViewId="0">
      <selection activeCell="A94" sqref="A94:E118"/>
    </sheetView>
  </sheetViews>
  <sheetFormatPr defaultRowHeight="13.2" x14ac:dyDescent="0.25"/>
  <cols>
    <col min="1" max="1" width="5.44140625" customWidth="1"/>
    <col min="2" max="2" width="39.88671875" customWidth="1"/>
    <col min="3" max="3" width="16.88671875" customWidth="1"/>
    <col min="4" max="4" width="14.88671875" customWidth="1"/>
    <col min="5" max="5" width="15.5546875" customWidth="1"/>
    <col min="6" max="6" width="12.88671875" customWidth="1"/>
    <col min="7" max="7" width="25.5546875" customWidth="1"/>
    <col min="8" max="8" width="12.109375" customWidth="1"/>
  </cols>
  <sheetData>
    <row r="1" spans="1:7" ht="13.8" x14ac:dyDescent="0.25">
      <c r="A1" s="334" t="s">
        <v>65</v>
      </c>
      <c r="B1" s="334"/>
      <c r="C1" s="334"/>
      <c r="D1" s="334"/>
      <c r="E1" s="334"/>
    </row>
    <row r="2" spans="1:7" ht="13.8" x14ac:dyDescent="0.25">
      <c r="A2" s="334" t="s">
        <v>1535</v>
      </c>
      <c r="B2" s="334"/>
      <c r="C2" s="334"/>
      <c r="D2" s="334"/>
      <c r="E2" s="334"/>
    </row>
    <row r="3" spans="1:7" ht="13.8" thickBot="1" x14ac:dyDescent="0.3">
      <c r="A3" s="332" t="s">
        <v>1783</v>
      </c>
      <c r="B3" s="333"/>
      <c r="C3" s="333"/>
      <c r="D3" s="333"/>
      <c r="E3" s="333"/>
    </row>
    <row r="4" spans="1:7" ht="60" customHeight="1" thickBot="1" x14ac:dyDescent="0.3">
      <c r="A4" s="21" t="s">
        <v>26</v>
      </c>
      <c r="B4" s="46" t="s">
        <v>6</v>
      </c>
      <c r="C4" s="58" t="s">
        <v>55</v>
      </c>
      <c r="D4" s="64" t="s">
        <v>56</v>
      </c>
      <c r="E4" s="190" t="s">
        <v>77</v>
      </c>
      <c r="F4" s="238" t="s">
        <v>605</v>
      </c>
      <c r="G4" s="237" t="s">
        <v>105</v>
      </c>
    </row>
    <row r="5" spans="1:7" ht="15" customHeight="1" x14ac:dyDescent="0.25">
      <c r="A5" s="1"/>
      <c r="B5" s="44" t="s">
        <v>7</v>
      </c>
      <c r="C5" s="2">
        <f>+C6+C15+C70</f>
        <v>437497</v>
      </c>
      <c r="D5" s="63"/>
      <c r="E5" s="225"/>
      <c r="F5" s="63"/>
      <c r="G5" s="348"/>
    </row>
    <row r="6" spans="1:7" ht="14.25" customHeight="1" x14ac:dyDescent="0.25">
      <c r="A6" s="3"/>
      <c r="B6" s="38" t="s">
        <v>8</v>
      </c>
      <c r="C6" s="4">
        <f>+C7</f>
        <v>0</v>
      </c>
      <c r="D6" s="34"/>
      <c r="E6" s="226"/>
      <c r="F6" s="34"/>
      <c r="G6" s="349"/>
    </row>
    <row r="7" spans="1:7" ht="14.25" customHeight="1" x14ac:dyDescent="0.25">
      <c r="A7" s="3"/>
      <c r="B7" s="232" t="s">
        <v>80</v>
      </c>
      <c r="C7" s="4">
        <f>SUM(C8:C14)</f>
        <v>0</v>
      </c>
      <c r="D7" s="34"/>
      <c r="E7" s="226"/>
      <c r="F7" s="34"/>
      <c r="G7" s="349"/>
    </row>
    <row r="8" spans="1:7" ht="14.25" customHeight="1" x14ac:dyDescent="0.25">
      <c r="A8" s="3"/>
      <c r="B8" s="314" t="s">
        <v>1546</v>
      </c>
      <c r="C8" s="104">
        <v>0</v>
      </c>
      <c r="D8" s="34"/>
      <c r="E8" s="226"/>
      <c r="F8" s="34" t="s">
        <v>1427</v>
      </c>
      <c r="G8" s="350" t="s">
        <v>107</v>
      </c>
    </row>
    <row r="9" spans="1:7" ht="14.25" customHeight="1" x14ac:dyDescent="0.25">
      <c r="A9" s="3"/>
      <c r="B9" s="314" t="s">
        <v>1424</v>
      </c>
      <c r="C9" s="104">
        <v>0</v>
      </c>
      <c r="D9" s="34"/>
      <c r="E9" s="226"/>
      <c r="F9" s="34" t="s">
        <v>1428</v>
      </c>
      <c r="G9" s="350" t="s">
        <v>107</v>
      </c>
    </row>
    <row r="10" spans="1:7" ht="14.25" customHeight="1" x14ac:dyDescent="0.25">
      <c r="A10" s="3"/>
      <c r="B10" s="314" t="s">
        <v>1547</v>
      </c>
      <c r="C10" s="104">
        <v>0</v>
      </c>
      <c r="D10" s="34"/>
      <c r="E10" s="226"/>
      <c r="F10" s="34" t="s">
        <v>1429</v>
      </c>
      <c r="G10" s="350">
        <v>1132</v>
      </c>
    </row>
    <row r="11" spans="1:7" ht="14.25" customHeight="1" x14ac:dyDescent="0.25">
      <c r="A11" s="3"/>
      <c r="B11" s="314" t="s">
        <v>1547</v>
      </c>
      <c r="C11" s="104">
        <v>0</v>
      </c>
      <c r="D11" s="34"/>
      <c r="E11" s="226"/>
      <c r="F11" s="34" t="s">
        <v>1430</v>
      </c>
      <c r="G11" s="350">
        <v>1132</v>
      </c>
    </row>
    <row r="12" spans="1:7" ht="14.25" customHeight="1" x14ac:dyDescent="0.25">
      <c r="A12" s="3"/>
      <c r="B12" s="314" t="s">
        <v>1547</v>
      </c>
      <c r="C12" s="104">
        <v>0</v>
      </c>
      <c r="D12" s="34"/>
      <c r="E12" s="226"/>
      <c r="F12" s="34" t="s">
        <v>1431</v>
      </c>
      <c r="G12" s="350">
        <v>1132</v>
      </c>
    </row>
    <row r="13" spans="1:7" ht="14.25" customHeight="1" x14ac:dyDescent="0.25">
      <c r="A13" s="3"/>
      <c r="B13" s="314" t="s">
        <v>1426</v>
      </c>
      <c r="C13" s="104">
        <v>0</v>
      </c>
      <c r="D13" s="34"/>
      <c r="E13" s="226"/>
      <c r="F13" s="34" t="s">
        <v>1432</v>
      </c>
      <c r="G13" s="350">
        <v>1132</v>
      </c>
    </row>
    <row r="14" spans="1:7" ht="14.25" customHeight="1" x14ac:dyDescent="0.25">
      <c r="A14" s="3"/>
      <c r="B14" s="314" t="s">
        <v>1425</v>
      </c>
      <c r="C14" s="104">
        <v>0</v>
      </c>
      <c r="D14" s="34"/>
      <c r="E14" s="226"/>
      <c r="F14" s="34" t="s">
        <v>1433</v>
      </c>
      <c r="G14" s="350">
        <v>1132</v>
      </c>
    </row>
    <row r="15" spans="1:7" ht="13.5" customHeight="1" x14ac:dyDescent="0.25">
      <c r="A15" s="23"/>
      <c r="B15" s="38" t="s">
        <v>9</v>
      </c>
      <c r="C15" s="4">
        <f>+C16+C17+C23</f>
        <v>437497</v>
      </c>
      <c r="D15" s="34"/>
      <c r="E15" s="226"/>
      <c r="F15" s="34"/>
      <c r="G15" s="350"/>
    </row>
    <row r="16" spans="1:7" ht="12.9" customHeight="1" x14ac:dyDescent="0.25">
      <c r="A16" s="3"/>
      <c r="B16" s="232" t="s">
        <v>632</v>
      </c>
      <c r="C16" s="240">
        <v>0</v>
      </c>
      <c r="D16" s="34"/>
      <c r="E16" s="227"/>
      <c r="F16" s="34"/>
      <c r="G16" s="350"/>
    </row>
    <row r="17" spans="1:7" ht="12.9" customHeight="1" x14ac:dyDescent="0.25">
      <c r="A17" s="3"/>
      <c r="B17" s="232" t="s">
        <v>1520</v>
      </c>
      <c r="C17" s="240">
        <f>SUM(C18:C22)</f>
        <v>0</v>
      </c>
      <c r="D17" s="34"/>
      <c r="E17" s="229"/>
      <c r="F17" s="34"/>
      <c r="G17" s="350"/>
    </row>
    <row r="18" spans="1:7" ht="12.9" customHeight="1" x14ac:dyDescent="0.25">
      <c r="A18" s="3"/>
      <c r="B18" s="314" t="s">
        <v>1548</v>
      </c>
      <c r="C18" s="241">
        <v>0</v>
      </c>
      <c r="D18" s="34"/>
      <c r="E18" s="229"/>
      <c r="F18" s="34" t="s">
        <v>1436</v>
      </c>
      <c r="G18" s="350">
        <v>1314</v>
      </c>
    </row>
    <row r="19" spans="1:7" ht="12.9" customHeight="1" x14ac:dyDescent="0.25">
      <c r="A19" s="3"/>
      <c r="B19" s="314" t="s">
        <v>1549</v>
      </c>
      <c r="C19" s="241">
        <v>0</v>
      </c>
      <c r="D19" s="34"/>
      <c r="E19" s="229"/>
      <c r="F19" s="34" t="s">
        <v>1437</v>
      </c>
      <c r="G19" s="350">
        <v>1314</v>
      </c>
    </row>
    <row r="20" spans="1:7" ht="12.9" customHeight="1" x14ac:dyDescent="0.25">
      <c r="A20" s="3"/>
      <c r="B20" s="314" t="s">
        <v>1550</v>
      </c>
      <c r="C20" s="241">
        <v>0</v>
      </c>
      <c r="D20" s="34"/>
      <c r="E20" s="229"/>
      <c r="F20" s="34" t="s">
        <v>1438</v>
      </c>
      <c r="G20" s="350">
        <v>1314</v>
      </c>
    </row>
    <row r="21" spans="1:7" ht="12.9" customHeight="1" x14ac:dyDescent="0.25">
      <c r="A21" s="3"/>
      <c r="B21" s="314" t="s">
        <v>1434</v>
      </c>
      <c r="C21" s="241">
        <v>0</v>
      </c>
      <c r="D21" s="34"/>
      <c r="E21" s="229"/>
      <c r="F21" s="34" t="s">
        <v>1439</v>
      </c>
      <c r="G21" s="350">
        <v>1318</v>
      </c>
    </row>
    <row r="22" spans="1:7" ht="12.9" customHeight="1" x14ac:dyDescent="0.25">
      <c r="A22" s="3"/>
      <c r="B22" s="314" t="s">
        <v>1435</v>
      </c>
      <c r="C22" s="241">
        <v>0</v>
      </c>
      <c r="D22" s="34"/>
      <c r="E22" s="229"/>
      <c r="F22" s="34" t="s">
        <v>1440</v>
      </c>
      <c r="G22" s="350">
        <v>1318</v>
      </c>
    </row>
    <row r="23" spans="1:7" ht="12.9" customHeight="1" x14ac:dyDescent="0.25">
      <c r="A23" s="23"/>
      <c r="B23" s="39" t="s">
        <v>1521</v>
      </c>
      <c r="C23" s="10">
        <f>SUM(C24:C69)</f>
        <v>437497</v>
      </c>
      <c r="D23" s="34"/>
      <c r="E23" s="227"/>
      <c r="F23" s="34"/>
      <c r="G23" s="350"/>
    </row>
    <row r="24" spans="1:7" ht="12.9" customHeight="1" x14ac:dyDescent="0.25">
      <c r="A24" s="23"/>
      <c r="B24" s="105" t="s">
        <v>1441</v>
      </c>
      <c r="C24" s="10">
        <v>0</v>
      </c>
      <c r="D24" s="34"/>
      <c r="E24" s="227"/>
      <c r="F24" s="34" t="s">
        <v>1463</v>
      </c>
      <c r="G24" s="350" t="s">
        <v>280</v>
      </c>
    </row>
    <row r="25" spans="1:7" ht="12.9" customHeight="1" x14ac:dyDescent="0.25">
      <c r="A25" s="23"/>
      <c r="B25" s="105" t="s">
        <v>1441</v>
      </c>
      <c r="C25" s="10">
        <v>0</v>
      </c>
      <c r="D25" s="34"/>
      <c r="E25" s="227"/>
      <c r="F25" s="34" t="s">
        <v>1464</v>
      </c>
      <c r="G25" s="350" t="s">
        <v>280</v>
      </c>
    </row>
    <row r="26" spans="1:7" ht="12.9" customHeight="1" x14ac:dyDescent="0.25">
      <c r="A26" s="23"/>
      <c r="B26" s="105" t="s">
        <v>1442</v>
      </c>
      <c r="C26" s="10">
        <v>0</v>
      </c>
      <c r="D26" s="34"/>
      <c r="E26" s="227"/>
      <c r="F26" s="34" t="s">
        <v>1465</v>
      </c>
      <c r="G26" s="350" t="s">
        <v>1466</v>
      </c>
    </row>
    <row r="27" spans="1:7" ht="12.9" customHeight="1" x14ac:dyDescent="0.25">
      <c r="A27" s="23"/>
      <c r="B27" s="105" t="s">
        <v>1443</v>
      </c>
      <c r="C27" s="10">
        <v>0</v>
      </c>
      <c r="D27" s="34"/>
      <c r="E27" s="227"/>
      <c r="F27" s="34" t="s">
        <v>1467</v>
      </c>
      <c r="G27" s="350" t="s">
        <v>1468</v>
      </c>
    </row>
    <row r="28" spans="1:7" ht="12.9" customHeight="1" x14ac:dyDescent="0.25">
      <c r="A28" s="23"/>
      <c r="B28" s="105" t="s">
        <v>1551</v>
      </c>
      <c r="C28" s="10">
        <v>0</v>
      </c>
      <c r="D28" s="34"/>
      <c r="E28" s="227"/>
      <c r="F28" s="34" t="s">
        <v>1469</v>
      </c>
      <c r="G28" s="350" t="s">
        <v>1468</v>
      </c>
    </row>
    <row r="29" spans="1:7" ht="12.9" customHeight="1" x14ac:dyDescent="0.25">
      <c r="A29" s="23"/>
      <c r="B29" s="105" t="s">
        <v>1444</v>
      </c>
      <c r="C29" s="10">
        <v>0</v>
      </c>
      <c r="D29" s="34"/>
      <c r="E29" s="227"/>
      <c r="F29" s="34" t="s">
        <v>1470</v>
      </c>
      <c r="G29" s="350" t="s">
        <v>1468</v>
      </c>
    </row>
    <row r="30" spans="1:7" ht="12.9" customHeight="1" x14ac:dyDescent="0.25">
      <c r="A30" s="23"/>
      <c r="B30" s="105" t="s">
        <v>1445</v>
      </c>
      <c r="C30" s="10">
        <v>0</v>
      </c>
      <c r="D30" s="34"/>
      <c r="E30" s="227"/>
      <c r="F30" s="34" t="s">
        <v>1471</v>
      </c>
      <c r="G30" s="350" t="s">
        <v>1468</v>
      </c>
    </row>
    <row r="31" spans="1:7" ht="12.9" customHeight="1" x14ac:dyDescent="0.25">
      <c r="A31" s="23"/>
      <c r="B31" s="105" t="s">
        <v>1446</v>
      </c>
      <c r="C31" s="10">
        <v>0</v>
      </c>
      <c r="D31" s="34"/>
      <c r="E31" s="227"/>
      <c r="F31" s="34" t="s">
        <v>1472</v>
      </c>
      <c r="G31" s="350" t="s">
        <v>1468</v>
      </c>
    </row>
    <row r="32" spans="1:7" ht="12.9" customHeight="1" x14ac:dyDescent="0.25">
      <c r="A32" s="23"/>
      <c r="B32" s="105" t="s">
        <v>1446</v>
      </c>
      <c r="C32" s="10">
        <v>0</v>
      </c>
      <c r="D32" s="34"/>
      <c r="E32" s="227"/>
      <c r="F32" s="34" t="s">
        <v>1473</v>
      </c>
      <c r="G32" s="350" t="s">
        <v>1468</v>
      </c>
    </row>
    <row r="33" spans="1:7" ht="12.9" customHeight="1" x14ac:dyDescent="0.25">
      <c r="A33" s="23"/>
      <c r="B33" s="105" t="s">
        <v>1552</v>
      </c>
      <c r="C33" s="10">
        <v>0</v>
      </c>
      <c r="D33" s="34"/>
      <c r="E33" s="227"/>
      <c r="F33" s="34" t="s">
        <v>1474</v>
      </c>
      <c r="G33" s="350" t="s">
        <v>1468</v>
      </c>
    </row>
    <row r="34" spans="1:7" ht="12.9" customHeight="1" x14ac:dyDescent="0.25">
      <c r="A34" s="23"/>
      <c r="B34" s="105" t="s">
        <v>1447</v>
      </c>
      <c r="C34" s="10">
        <v>0</v>
      </c>
      <c r="D34" s="34"/>
      <c r="E34" s="227"/>
      <c r="F34" s="34" t="s">
        <v>1475</v>
      </c>
      <c r="G34" s="350" t="s">
        <v>1468</v>
      </c>
    </row>
    <row r="35" spans="1:7" ht="12.9" customHeight="1" x14ac:dyDescent="0.25">
      <c r="A35" s="23"/>
      <c r="B35" s="105" t="s">
        <v>1448</v>
      </c>
      <c r="C35" s="10">
        <v>0</v>
      </c>
      <c r="D35" s="34"/>
      <c r="E35" s="227"/>
      <c r="F35" s="34" t="s">
        <v>1476</v>
      </c>
      <c r="G35" s="350" t="s">
        <v>1468</v>
      </c>
    </row>
    <row r="36" spans="1:7" ht="12.9" customHeight="1" x14ac:dyDescent="0.25">
      <c r="A36" s="23"/>
      <c r="B36" s="105" t="s">
        <v>1449</v>
      </c>
      <c r="C36" s="10">
        <v>0</v>
      </c>
      <c r="D36" s="34"/>
      <c r="E36" s="227"/>
      <c r="F36" s="34" t="s">
        <v>1477</v>
      </c>
      <c r="G36" s="350" t="s">
        <v>1468</v>
      </c>
    </row>
    <row r="37" spans="1:7" ht="12.9" customHeight="1" x14ac:dyDescent="0.25">
      <c r="A37" s="23"/>
      <c r="B37" s="105" t="s">
        <v>1450</v>
      </c>
      <c r="C37" s="10">
        <v>0</v>
      </c>
      <c r="D37" s="34"/>
      <c r="E37" s="227"/>
      <c r="F37" s="34" t="s">
        <v>1478</v>
      </c>
      <c r="G37" s="350" t="s">
        <v>1468</v>
      </c>
    </row>
    <row r="38" spans="1:7" ht="12.9" customHeight="1" x14ac:dyDescent="0.25">
      <c r="A38" s="23"/>
      <c r="B38" s="105" t="s">
        <v>1451</v>
      </c>
      <c r="C38" s="10">
        <v>0</v>
      </c>
      <c r="D38" s="34"/>
      <c r="E38" s="227"/>
      <c r="F38" s="34" t="s">
        <v>1479</v>
      </c>
      <c r="G38" s="350" t="s">
        <v>1468</v>
      </c>
    </row>
    <row r="39" spans="1:7" ht="12.9" customHeight="1" x14ac:dyDescent="0.25">
      <c r="A39" s="23"/>
      <c r="B39" s="105" t="s">
        <v>1451</v>
      </c>
      <c r="C39" s="10">
        <v>0</v>
      </c>
      <c r="D39" s="34"/>
      <c r="E39" s="227"/>
      <c r="F39" s="34" t="s">
        <v>1480</v>
      </c>
      <c r="G39" s="350" t="s">
        <v>1468</v>
      </c>
    </row>
    <row r="40" spans="1:7" ht="12.9" customHeight="1" x14ac:dyDescent="0.25">
      <c r="A40" s="23"/>
      <c r="B40" s="105" t="s">
        <v>1451</v>
      </c>
      <c r="C40" s="10">
        <v>0</v>
      </c>
      <c r="D40" s="34"/>
      <c r="E40" s="227"/>
      <c r="F40" s="34" t="s">
        <v>1481</v>
      </c>
      <c r="G40" s="350" t="s">
        <v>1468</v>
      </c>
    </row>
    <row r="41" spans="1:7" ht="12.9" customHeight="1" x14ac:dyDescent="0.25">
      <c r="A41" s="23"/>
      <c r="B41" s="105" t="s">
        <v>1451</v>
      </c>
      <c r="C41" s="10">
        <v>0</v>
      </c>
      <c r="D41" s="34"/>
      <c r="E41" s="227"/>
      <c r="F41" s="34" t="s">
        <v>1482</v>
      </c>
      <c r="G41" s="350" t="s">
        <v>1468</v>
      </c>
    </row>
    <row r="42" spans="1:7" ht="12.9" customHeight="1" x14ac:dyDescent="0.25">
      <c r="A42" s="23"/>
      <c r="B42" s="105" t="s">
        <v>1448</v>
      </c>
      <c r="C42" s="10">
        <v>0</v>
      </c>
      <c r="D42" s="34"/>
      <c r="E42" s="227"/>
      <c r="F42" s="34" t="s">
        <v>1483</v>
      </c>
      <c r="G42" s="350" t="s">
        <v>1468</v>
      </c>
    </row>
    <row r="43" spans="1:7" ht="12.9" customHeight="1" x14ac:dyDescent="0.25">
      <c r="A43" s="23"/>
      <c r="B43" s="105" t="s">
        <v>1452</v>
      </c>
      <c r="C43" s="10">
        <v>0</v>
      </c>
      <c r="D43" s="34"/>
      <c r="E43" s="227"/>
      <c r="F43" s="34" t="s">
        <v>1484</v>
      </c>
      <c r="G43" s="350" t="s">
        <v>1468</v>
      </c>
    </row>
    <row r="44" spans="1:7" ht="12.9" customHeight="1" x14ac:dyDescent="0.25">
      <c r="A44" s="23"/>
      <c r="B44" s="105" t="s">
        <v>1453</v>
      </c>
      <c r="C44" s="10">
        <v>0</v>
      </c>
      <c r="D44" s="34"/>
      <c r="E44" s="227"/>
      <c r="F44" s="34" t="s">
        <v>1485</v>
      </c>
      <c r="G44" s="350" t="s">
        <v>1468</v>
      </c>
    </row>
    <row r="45" spans="1:7" ht="12.9" customHeight="1" x14ac:dyDescent="0.25">
      <c r="A45" s="23"/>
      <c r="B45" s="105" t="s">
        <v>1454</v>
      </c>
      <c r="C45" s="10">
        <v>0</v>
      </c>
      <c r="D45" s="34"/>
      <c r="E45" s="227"/>
      <c r="F45" s="34" t="s">
        <v>1486</v>
      </c>
      <c r="G45" s="350" t="s">
        <v>1468</v>
      </c>
    </row>
    <row r="46" spans="1:7" ht="12.9" customHeight="1" x14ac:dyDescent="0.25">
      <c r="A46" s="23"/>
      <c r="B46" s="105" t="s">
        <v>1449</v>
      </c>
      <c r="C46" s="10">
        <v>0</v>
      </c>
      <c r="D46" s="34"/>
      <c r="E46" s="227"/>
      <c r="F46" s="34" t="s">
        <v>1487</v>
      </c>
      <c r="G46" s="350" t="s">
        <v>1468</v>
      </c>
    </row>
    <row r="47" spans="1:7" ht="12.9" customHeight="1" x14ac:dyDescent="0.25">
      <c r="A47" s="23"/>
      <c r="B47" s="105" t="s">
        <v>1451</v>
      </c>
      <c r="C47" s="10">
        <v>0</v>
      </c>
      <c r="D47" s="34"/>
      <c r="E47" s="227"/>
      <c r="F47" s="34" t="s">
        <v>1488</v>
      </c>
      <c r="G47" s="350" t="s">
        <v>1468</v>
      </c>
    </row>
    <row r="48" spans="1:7" ht="12.9" customHeight="1" x14ac:dyDescent="0.25">
      <c r="A48" s="23"/>
      <c r="B48" s="105" t="s">
        <v>1453</v>
      </c>
      <c r="C48" s="10">
        <v>0</v>
      </c>
      <c r="D48" s="34"/>
      <c r="E48" s="227"/>
      <c r="F48" s="34" t="s">
        <v>1489</v>
      </c>
      <c r="G48" s="350" t="s">
        <v>1468</v>
      </c>
    </row>
    <row r="49" spans="1:7" ht="12.9" customHeight="1" x14ac:dyDescent="0.25">
      <c r="A49" s="23"/>
      <c r="B49" s="105" t="s">
        <v>1449</v>
      </c>
      <c r="C49" s="10">
        <v>0</v>
      </c>
      <c r="D49" s="34"/>
      <c r="E49" s="227"/>
      <c r="F49" s="34" t="s">
        <v>1490</v>
      </c>
      <c r="G49" s="350" t="s">
        <v>1468</v>
      </c>
    </row>
    <row r="50" spans="1:7" ht="12.9" customHeight="1" x14ac:dyDescent="0.25">
      <c r="A50" s="23"/>
      <c r="B50" s="105" t="s">
        <v>1455</v>
      </c>
      <c r="C50" s="10">
        <v>0</v>
      </c>
      <c r="D50" s="34"/>
      <c r="E50" s="227"/>
      <c r="F50" s="34" t="s">
        <v>1491</v>
      </c>
      <c r="G50" s="350" t="s">
        <v>1468</v>
      </c>
    </row>
    <row r="51" spans="1:7" ht="12.9" customHeight="1" x14ac:dyDescent="0.25">
      <c r="A51" s="23"/>
      <c r="B51" s="105" t="s">
        <v>1448</v>
      </c>
      <c r="C51" s="10">
        <v>0</v>
      </c>
      <c r="D51" s="34"/>
      <c r="E51" s="227"/>
      <c r="F51" s="34" t="s">
        <v>1492</v>
      </c>
      <c r="G51" s="350" t="s">
        <v>1468</v>
      </c>
    </row>
    <row r="52" spans="1:7" ht="12.9" customHeight="1" x14ac:dyDescent="0.25">
      <c r="A52" s="23"/>
      <c r="B52" s="105" t="s">
        <v>1448</v>
      </c>
      <c r="C52" s="10">
        <v>0</v>
      </c>
      <c r="D52" s="34"/>
      <c r="E52" s="227"/>
      <c r="F52" s="34" t="s">
        <v>1493</v>
      </c>
      <c r="G52" s="350" t="s">
        <v>1468</v>
      </c>
    </row>
    <row r="53" spans="1:7" ht="12.9" customHeight="1" x14ac:dyDescent="0.25">
      <c r="A53" s="23"/>
      <c r="B53" s="105" t="s">
        <v>1454</v>
      </c>
      <c r="C53" s="10">
        <v>0</v>
      </c>
      <c r="D53" s="34"/>
      <c r="E53" s="227"/>
      <c r="F53" s="34" t="s">
        <v>1494</v>
      </c>
      <c r="G53" s="350" t="s">
        <v>1468</v>
      </c>
    </row>
    <row r="54" spans="1:7" ht="12.9" customHeight="1" x14ac:dyDescent="0.25">
      <c r="A54" s="23"/>
      <c r="B54" s="105" t="s">
        <v>1451</v>
      </c>
      <c r="C54" s="10">
        <v>0</v>
      </c>
      <c r="D54" s="34"/>
      <c r="E54" s="227"/>
      <c r="F54" s="34" t="s">
        <v>1495</v>
      </c>
      <c r="G54" s="350" t="s">
        <v>1468</v>
      </c>
    </row>
    <row r="55" spans="1:7" ht="12.9" customHeight="1" x14ac:dyDescent="0.25">
      <c r="A55" s="23"/>
      <c r="B55" s="105" t="s">
        <v>1451</v>
      </c>
      <c r="C55" s="10">
        <v>0</v>
      </c>
      <c r="D55" s="34"/>
      <c r="E55" s="227"/>
      <c r="F55" s="34" t="s">
        <v>1496</v>
      </c>
      <c r="G55" s="350" t="s">
        <v>1468</v>
      </c>
    </row>
    <row r="56" spans="1:7" ht="12.9" customHeight="1" x14ac:dyDescent="0.25">
      <c r="A56" s="23"/>
      <c r="B56" s="105" t="s">
        <v>1456</v>
      </c>
      <c r="C56" s="10">
        <v>0</v>
      </c>
      <c r="D56" s="34"/>
      <c r="E56" s="227"/>
      <c r="F56" s="34" t="s">
        <v>1497</v>
      </c>
      <c r="G56" s="350" t="s">
        <v>1498</v>
      </c>
    </row>
    <row r="57" spans="1:7" ht="12.9" customHeight="1" x14ac:dyDescent="0.25">
      <c r="A57" s="23"/>
      <c r="B57" s="105" t="s">
        <v>1553</v>
      </c>
      <c r="C57" s="10">
        <v>0</v>
      </c>
      <c r="D57" s="34"/>
      <c r="E57" s="227"/>
      <c r="F57" s="34" t="s">
        <v>1499</v>
      </c>
      <c r="G57" s="350" t="s">
        <v>1498</v>
      </c>
    </row>
    <row r="58" spans="1:7" ht="12.9" customHeight="1" x14ac:dyDescent="0.25">
      <c r="A58" s="23"/>
      <c r="B58" s="105" t="s">
        <v>1554</v>
      </c>
      <c r="C58" s="10">
        <v>0</v>
      </c>
      <c r="D58" s="34"/>
      <c r="E58" s="227"/>
      <c r="F58" s="34" t="s">
        <v>1500</v>
      </c>
      <c r="G58" s="350" t="s">
        <v>1498</v>
      </c>
    </row>
    <row r="59" spans="1:7" ht="12.9" customHeight="1" x14ac:dyDescent="0.25">
      <c r="A59" s="23"/>
      <c r="B59" s="105" t="s">
        <v>1555</v>
      </c>
      <c r="C59" s="10">
        <v>0</v>
      </c>
      <c r="D59" s="34"/>
      <c r="E59" s="227"/>
      <c r="F59" s="34" t="s">
        <v>1501</v>
      </c>
      <c r="G59" s="350" t="s">
        <v>1498</v>
      </c>
    </row>
    <row r="60" spans="1:7" ht="12.9" customHeight="1" x14ac:dyDescent="0.25">
      <c r="A60" s="23"/>
      <c r="B60" s="105" t="s">
        <v>1556</v>
      </c>
      <c r="C60" s="10">
        <v>133126</v>
      </c>
      <c r="D60" s="34"/>
      <c r="E60" s="227"/>
      <c r="F60" s="34" t="s">
        <v>1502</v>
      </c>
      <c r="G60" s="350" t="s">
        <v>1498</v>
      </c>
    </row>
    <row r="61" spans="1:7" ht="12.9" customHeight="1" x14ac:dyDescent="0.25">
      <c r="A61" s="23"/>
      <c r="B61" s="105" t="s">
        <v>1557</v>
      </c>
      <c r="C61" s="10">
        <v>133588</v>
      </c>
      <c r="D61" s="34"/>
      <c r="E61" s="227"/>
      <c r="F61" s="34" t="s">
        <v>1503</v>
      </c>
      <c r="G61" s="350" t="s">
        <v>1498</v>
      </c>
    </row>
    <row r="62" spans="1:7" ht="12.9" customHeight="1" x14ac:dyDescent="0.25">
      <c r="A62" s="23"/>
      <c r="B62" s="105" t="s">
        <v>1558</v>
      </c>
      <c r="C62" s="10">
        <v>170783</v>
      </c>
      <c r="D62" s="34"/>
      <c r="E62" s="227"/>
      <c r="F62" s="34" t="s">
        <v>1504</v>
      </c>
      <c r="G62" s="350" t="s">
        <v>1498</v>
      </c>
    </row>
    <row r="63" spans="1:7" ht="12.9" customHeight="1" x14ac:dyDescent="0.25">
      <c r="A63" s="23"/>
      <c r="B63" s="105" t="s">
        <v>1457</v>
      </c>
      <c r="C63" s="10">
        <v>0</v>
      </c>
      <c r="D63" s="34"/>
      <c r="E63" s="227"/>
      <c r="F63" s="34" t="s">
        <v>1505</v>
      </c>
      <c r="G63" s="350" t="s">
        <v>1498</v>
      </c>
    </row>
    <row r="64" spans="1:7" ht="12.9" customHeight="1" x14ac:dyDescent="0.25">
      <c r="A64" s="23"/>
      <c r="B64" s="105" t="s">
        <v>1559</v>
      </c>
      <c r="C64" s="10">
        <v>0</v>
      </c>
      <c r="D64" s="34"/>
      <c r="E64" s="227"/>
      <c r="F64" s="34" t="s">
        <v>1506</v>
      </c>
      <c r="G64" s="350" t="s">
        <v>1507</v>
      </c>
    </row>
    <row r="65" spans="1:7" ht="12.9" customHeight="1" x14ac:dyDescent="0.25">
      <c r="A65" s="23"/>
      <c r="B65" s="105" t="s">
        <v>1560</v>
      </c>
      <c r="C65" s="10">
        <v>0</v>
      </c>
      <c r="D65" s="34"/>
      <c r="E65" s="227"/>
      <c r="F65" s="34" t="s">
        <v>1508</v>
      </c>
      <c r="G65" s="350" t="s">
        <v>1507</v>
      </c>
    </row>
    <row r="66" spans="1:7" ht="12.9" customHeight="1" x14ac:dyDescent="0.25">
      <c r="A66" s="23"/>
      <c r="B66" s="105" t="s">
        <v>1459</v>
      </c>
      <c r="C66" s="10">
        <v>0</v>
      </c>
      <c r="D66" s="34"/>
      <c r="E66" s="227"/>
      <c r="F66" s="34" t="s">
        <v>1509</v>
      </c>
      <c r="G66" s="350" t="s">
        <v>1507</v>
      </c>
    </row>
    <row r="67" spans="1:7" ht="12.9" customHeight="1" x14ac:dyDescent="0.25">
      <c r="A67" s="23"/>
      <c r="B67" s="105" t="s">
        <v>1458</v>
      </c>
      <c r="C67" s="10">
        <v>0</v>
      </c>
      <c r="D67" s="34"/>
      <c r="E67" s="227"/>
      <c r="F67" s="34" t="s">
        <v>1510</v>
      </c>
      <c r="G67" s="350" t="s">
        <v>1507</v>
      </c>
    </row>
    <row r="68" spans="1:7" ht="12.9" customHeight="1" x14ac:dyDescent="0.25">
      <c r="A68" s="23"/>
      <c r="B68" s="105" t="s">
        <v>1460</v>
      </c>
      <c r="C68" s="10">
        <v>0</v>
      </c>
      <c r="D68" s="34"/>
      <c r="E68" s="227"/>
      <c r="F68" s="34" t="s">
        <v>1511</v>
      </c>
      <c r="G68" s="350" t="s">
        <v>1507</v>
      </c>
    </row>
    <row r="69" spans="1:7" ht="12.9" customHeight="1" x14ac:dyDescent="0.25">
      <c r="A69" s="23"/>
      <c r="B69" s="105" t="s">
        <v>1461</v>
      </c>
      <c r="C69" s="10">
        <v>0</v>
      </c>
      <c r="D69" s="34"/>
      <c r="E69" s="227"/>
      <c r="F69" s="34" t="s">
        <v>1512</v>
      </c>
      <c r="G69" s="350" t="s">
        <v>1507</v>
      </c>
    </row>
    <row r="70" spans="1:7" ht="14.25" customHeight="1" x14ac:dyDescent="0.25">
      <c r="A70" s="23"/>
      <c r="B70" s="41" t="s">
        <v>12</v>
      </c>
      <c r="C70" s="4">
        <v>0</v>
      </c>
      <c r="D70" s="34"/>
      <c r="E70" s="226"/>
      <c r="F70" s="34"/>
      <c r="G70" s="350"/>
    </row>
    <row r="71" spans="1:7" ht="15" customHeight="1" x14ac:dyDescent="0.25">
      <c r="A71" s="3"/>
      <c r="B71" s="42" t="s">
        <v>13</v>
      </c>
      <c r="C71" s="14">
        <f>+C72+C73+C81</f>
        <v>6106546</v>
      </c>
      <c r="D71" s="34"/>
      <c r="E71" s="231"/>
      <c r="F71" s="34"/>
      <c r="G71" s="350"/>
    </row>
    <row r="72" spans="1:7" ht="14.25" customHeight="1" x14ac:dyDescent="0.25">
      <c r="A72" s="23"/>
      <c r="B72" s="41" t="s">
        <v>14</v>
      </c>
      <c r="C72" s="4">
        <v>0</v>
      </c>
      <c r="D72" s="34"/>
      <c r="E72" s="226"/>
      <c r="F72" s="34"/>
      <c r="G72" s="350"/>
    </row>
    <row r="73" spans="1:7" ht="14.25" customHeight="1" x14ac:dyDescent="0.25">
      <c r="A73" s="3"/>
      <c r="B73" s="38" t="s">
        <v>15</v>
      </c>
      <c r="C73" s="4">
        <f>+C74+C76</f>
        <v>554043</v>
      </c>
      <c r="D73" s="34"/>
      <c r="E73" s="226"/>
      <c r="F73" s="34"/>
      <c r="G73" s="350"/>
    </row>
    <row r="74" spans="1:7" ht="12.9" customHeight="1" x14ac:dyDescent="0.25">
      <c r="A74" s="23"/>
      <c r="B74" s="39" t="s">
        <v>16</v>
      </c>
      <c r="C74" s="6">
        <f>SUM(C75)</f>
        <v>0</v>
      </c>
      <c r="D74" s="34"/>
      <c r="E74" s="229"/>
      <c r="F74" s="34"/>
      <c r="G74" s="350"/>
    </row>
    <row r="75" spans="1:7" ht="12.9" customHeight="1" x14ac:dyDescent="0.25">
      <c r="A75" s="3"/>
      <c r="B75" s="291" t="s">
        <v>1536</v>
      </c>
      <c r="C75" s="290">
        <v>0</v>
      </c>
      <c r="D75" s="34"/>
      <c r="E75" s="228"/>
      <c r="F75" s="34"/>
      <c r="G75" s="350"/>
    </row>
    <row r="76" spans="1:7" ht="12.9" customHeight="1" x14ac:dyDescent="0.25">
      <c r="A76" s="3"/>
      <c r="B76" s="39" t="s">
        <v>17</v>
      </c>
      <c r="C76" s="10">
        <f>SUM(C77:C80)</f>
        <v>554043</v>
      </c>
      <c r="D76" s="34"/>
      <c r="E76" s="227"/>
      <c r="F76" s="34"/>
      <c r="G76" s="350"/>
    </row>
    <row r="77" spans="1:7" ht="13.2" customHeight="1" x14ac:dyDescent="0.25">
      <c r="A77" s="23"/>
      <c r="B77" s="294" t="s">
        <v>1540</v>
      </c>
      <c r="C77" s="288">
        <v>2000</v>
      </c>
      <c r="D77" s="34"/>
      <c r="E77" s="228"/>
      <c r="F77" s="34"/>
      <c r="G77" s="350"/>
    </row>
    <row r="78" spans="1:7" ht="14.25" customHeight="1" x14ac:dyDescent="0.25">
      <c r="A78" s="3"/>
      <c r="B78" s="294" t="s">
        <v>1406</v>
      </c>
      <c r="C78" s="288">
        <v>2000</v>
      </c>
      <c r="D78" s="34"/>
      <c r="E78" s="226"/>
      <c r="F78" s="34"/>
      <c r="G78" s="350"/>
    </row>
    <row r="79" spans="1:7" ht="12.9" customHeight="1" x14ac:dyDescent="0.25">
      <c r="A79" s="3"/>
      <c r="B79" s="294" t="s">
        <v>1542</v>
      </c>
      <c r="C79" s="288">
        <v>295023</v>
      </c>
      <c r="D79" s="34"/>
      <c r="E79" s="228"/>
      <c r="F79" s="34"/>
      <c r="G79" s="350"/>
    </row>
    <row r="80" spans="1:7" ht="12.9" customHeight="1" x14ac:dyDescent="0.25">
      <c r="A80" s="23"/>
      <c r="B80" s="294" t="s">
        <v>1541</v>
      </c>
      <c r="C80" s="288">
        <v>255020</v>
      </c>
      <c r="D80" s="34"/>
      <c r="E80" s="228"/>
      <c r="F80" s="34"/>
      <c r="G80" s="350"/>
    </row>
    <row r="81" spans="1:7" ht="12.9" customHeight="1" x14ac:dyDescent="0.25">
      <c r="A81" s="23"/>
      <c r="B81" s="38" t="s">
        <v>19</v>
      </c>
      <c r="C81" s="4">
        <f>+C82+C84</f>
        <v>5552503</v>
      </c>
      <c r="D81" s="34"/>
      <c r="E81" s="228"/>
      <c r="F81" s="34"/>
      <c r="G81" s="350"/>
    </row>
    <row r="82" spans="1:7" ht="12.9" customHeight="1" x14ac:dyDescent="0.25">
      <c r="A82" s="23"/>
      <c r="B82" s="39" t="s">
        <v>87</v>
      </c>
      <c r="C82" s="8">
        <f>+C83</f>
        <v>2840</v>
      </c>
      <c r="D82" s="34"/>
      <c r="E82" s="228"/>
      <c r="F82" s="34"/>
      <c r="G82" s="350"/>
    </row>
    <row r="83" spans="1:7" ht="12.6" customHeight="1" x14ac:dyDescent="0.25">
      <c r="A83" s="3"/>
      <c r="B83" s="289" t="s">
        <v>1513</v>
      </c>
      <c r="C83" s="290">
        <v>2840</v>
      </c>
      <c r="D83" s="34"/>
      <c r="E83" s="228"/>
      <c r="F83" s="34"/>
      <c r="G83" s="350"/>
    </row>
    <row r="84" spans="1:7" ht="14.25" customHeight="1" x14ac:dyDescent="0.25">
      <c r="A84" s="23"/>
      <c r="B84" s="39" t="s">
        <v>1514</v>
      </c>
      <c r="C84" s="8">
        <f>+C85</f>
        <v>5549663</v>
      </c>
      <c r="D84" s="34"/>
      <c r="E84" s="231"/>
      <c r="F84" s="34"/>
      <c r="G84" s="350"/>
    </row>
    <row r="85" spans="1:7" ht="14.25" customHeight="1" x14ac:dyDescent="0.25">
      <c r="A85" s="24"/>
      <c r="B85" s="289" t="s">
        <v>1515</v>
      </c>
      <c r="C85" s="290">
        <v>5549663</v>
      </c>
      <c r="D85" s="60"/>
      <c r="E85" s="235"/>
      <c r="F85" s="34"/>
      <c r="G85" s="350"/>
    </row>
    <row r="86" spans="1:7" ht="14.25" customHeight="1" x14ac:dyDescent="0.25">
      <c r="A86" s="24"/>
      <c r="B86" s="40"/>
      <c r="C86" s="8"/>
      <c r="D86" s="60"/>
      <c r="E86" s="235"/>
      <c r="F86" s="34"/>
      <c r="G86" s="350"/>
    </row>
    <row r="87" spans="1:7" ht="14.25" customHeight="1" x14ac:dyDescent="0.25">
      <c r="A87" s="24"/>
      <c r="B87" s="37" t="s">
        <v>20</v>
      </c>
      <c r="C87" s="14">
        <f>+C88</f>
        <v>11581</v>
      </c>
      <c r="D87" s="60"/>
      <c r="E87" s="235"/>
      <c r="F87" s="34"/>
      <c r="G87" s="350"/>
    </row>
    <row r="88" spans="1:7" ht="14.25" customHeight="1" x14ac:dyDescent="0.25">
      <c r="A88" s="24"/>
      <c r="B88" s="109" t="s">
        <v>1516</v>
      </c>
      <c r="C88" s="236">
        <f>SUM(C89:C91)</f>
        <v>11581</v>
      </c>
      <c r="D88" s="34"/>
      <c r="E88" s="14"/>
      <c r="F88" s="34"/>
      <c r="G88" s="350"/>
    </row>
    <row r="89" spans="1:7" ht="14.4" customHeight="1" x14ac:dyDescent="0.25">
      <c r="A89" s="24"/>
      <c r="B89" s="294" t="s">
        <v>1537</v>
      </c>
      <c r="C89" s="288">
        <v>3540</v>
      </c>
      <c r="D89" s="34"/>
      <c r="E89" s="14"/>
      <c r="F89" s="34"/>
      <c r="G89" s="350"/>
    </row>
    <row r="90" spans="1:7" ht="14.25" customHeight="1" x14ac:dyDescent="0.25">
      <c r="A90" s="24"/>
      <c r="B90" s="294" t="s">
        <v>1538</v>
      </c>
      <c r="C90" s="288">
        <v>5520</v>
      </c>
      <c r="D90" s="34"/>
      <c r="E90" s="14"/>
      <c r="F90" s="34"/>
      <c r="G90" s="350"/>
    </row>
    <row r="91" spans="1:7" ht="15" customHeight="1" thickBot="1" x14ac:dyDescent="0.3">
      <c r="A91" s="24"/>
      <c r="B91" s="294" t="s">
        <v>1539</v>
      </c>
      <c r="C91" s="288">
        <v>2521</v>
      </c>
      <c r="D91" s="34"/>
      <c r="E91" s="14"/>
      <c r="F91" s="34"/>
      <c r="G91" s="350"/>
    </row>
    <row r="92" spans="1:7" ht="14.25" customHeight="1" thickBot="1" x14ac:dyDescent="0.3">
      <c r="A92" s="31"/>
      <c r="B92" s="292" t="s">
        <v>3</v>
      </c>
      <c r="C92" s="293">
        <f>+C87+C71+C5</f>
        <v>6555624</v>
      </c>
      <c r="D92" s="295"/>
      <c r="E92" s="295"/>
      <c r="F92" s="295"/>
      <c r="G92" s="351"/>
    </row>
    <row r="93" spans="1:7" ht="14.25" customHeight="1" thickBot="1" x14ac:dyDescent="0.3">
      <c r="A93" s="66"/>
      <c r="B93" s="33"/>
      <c r="C93" s="242"/>
      <c r="D93" s="243"/>
      <c r="E93" s="242"/>
    </row>
    <row r="94" spans="1:7" ht="14.25" customHeight="1" x14ac:dyDescent="0.25">
      <c r="A94" s="352"/>
      <c r="B94" s="353" t="s">
        <v>21</v>
      </c>
      <c r="C94" s="354">
        <f>+C95+C97+C98+C96</f>
        <v>5731566</v>
      </c>
      <c r="D94" s="246"/>
      <c r="E94" s="355"/>
    </row>
    <row r="95" spans="1:7" ht="13.95" customHeight="1" x14ac:dyDescent="0.25">
      <c r="A95" s="23"/>
      <c r="B95" s="300" t="s">
        <v>27</v>
      </c>
      <c r="C95" s="301">
        <v>3510000</v>
      </c>
      <c r="D95" s="34"/>
      <c r="E95" s="19"/>
    </row>
    <row r="96" spans="1:7" ht="13.95" customHeight="1" x14ac:dyDescent="0.25">
      <c r="A96" s="23"/>
      <c r="B96" s="302" t="s">
        <v>61</v>
      </c>
      <c r="C96" s="301">
        <v>11990000</v>
      </c>
      <c r="D96" s="34"/>
      <c r="E96" s="19"/>
    </row>
    <row r="97" spans="1:10" ht="13.95" customHeight="1" x14ac:dyDescent="0.25">
      <c r="A97" s="3"/>
      <c r="B97" s="300" t="s">
        <v>28</v>
      </c>
      <c r="C97" s="301">
        <f>-10092557+324123</f>
        <v>-9768434</v>
      </c>
      <c r="D97" s="34"/>
      <c r="E97" s="19"/>
    </row>
    <row r="98" spans="1:10" ht="13.95" customHeight="1" x14ac:dyDescent="0.25">
      <c r="A98" s="23"/>
      <c r="B98" s="300" t="s">
        <v>30</v>
      </c>
      <c r="C98" s="301">
        <v>0</v>
      </c>
      <c r="D98" s="34"/>
      <c r="E98" s="19"/>
    </row>
    <row r="99" spans="1:10" ht="13.95" customHeight="1" x14ac:dyDescent="0.25">
      <c r="A99" s="3"/>
      <c r="B99" s="303" t="s">
        <v>22</v>
      </c>
      <c r="C99" s="304">
        <f>+C103+C106+C100</f>
        <v>112866</v>
      </c>
      <c r="D99" s="34"/>
      <c r="E99" s="15"/>
    </row>
    <row r="100" spans="1:10" ht="13.95" customHeight="1" x14ac:dyDescent="0.25">
      <c r="A100" s="23"/>
      <c r="B100" s="300" t="s">
        <v>23</v>
      </c>
      <c r="C100" s="305">
        <v>0</v>
      </c>
      <c r="D100" s="34"/>
      <c r="E100" s="20"/>
    </row>
    <row r="101" spans="1:10" ht="7.2" customHeight="1" x14ac:dyDescent="0.25">
      <c r="A101" s="3"/>
      <c r="B101" s="306"/>
      <c r="C101" s="290"/>
      <c r="D101" s="34"/>
      <c r="E101" s="9"/>
    </row>
    <row r="102" spans="1:10" ht="13.95" customHeight="1" x14ac:dyDescent="0.25">
      <c r="A102" s="23"/>
      <c r="B102" s="300" t="s">
        <v>24</v>
      </c>
      <c r="C102" s="307">
        <f>+C103+C106</f>
        <v>112866</v>
      </c>
      <c r="D102" s="34"/>
      <c r="E102" s="20"/>
    </row>
    <row r="103" spans="1:10" ht="13.95" customHeight="1" x14ac:dyDescent="0.25">
      <c r="A103" s="3"/>
      <c r="B103" s="308" t="s">
        <v>1778</v>
      </c>
      <c r="C103" s="309">
        <f>SUM(C104:C104)</f>
        <v>9775</v>
      </c>
      <c r="D103" s="34"/>
      <c r="E103" s="16"/>
      <c r="H103" s="277"/>
      <c r="I103" s="277"/>
      <c r="J103" s="277"/>
    </row>
    <row r="104" spans="1:10" ht="13.95" customHeight="1" x14ac:dyDescent="0.25">
      <c r="A104" s="23"/>
      <c r="B104" s="310" t="s">
        <v>1561</v>
      </c>
      <c r="C104" s="290">
        <v>9775</v>
      </c>
      <c r="D104" s="34"/>
      <c r="E104" s="9"/>
      <c r="H104" s="277"/>
      <c r="I104" s="277"/>
      <c r="J104" s="277"/>
    </row>
    <row r="105" spans="1:10" ht="8.4" customHeight="1" x14ac:dyDescent="0.25">
      <c r="A105" s="23"/>
      <c r="B105" s="311"/>
      <c r="C105" s="290"/>
      <c r="D105" s="34"/>
      <c r="E105" s="9"/>
      <c r="H105" s="278"/>
      <c r="I105" s="278"/>
      <c r="J105" s="278"/>
    </row>
    <row r="106" spans="1:10" ht="13.95" customHeight="1" x14ac:dyDescent="0.25">
      <c r="A106" s="3"/>
      <c r="B106" s="308" t="s">
        <v>52</v>
      </c>
      <c r="C106" s="309">
        <f>SUM(C107:C109)</f>
        <v>103091</v>
      </c>
      <c r="D106" s="34"/>
      <c r="E106" s="7"/>
      <c r="G106" s="277"/>
      <c r="H106" s="278"/>
      <c r="I106" s="278"/>
      <c r="J106" s="278"/>
    </row>
    <row r="107" spans="1:10" ht="13.95" customHeight="1" x14ac:dyDescent="0.3">
      <c r="A107" s="23"/>
      <c r="B107" s="294" t="s">
        <v>1529</v>
      </c>
      <c r="C107" s="288">
        <v>20091</v>
      </c>
      <c r="D107" s="34"/>
      <c r="E107" s="9"/>
      <c r="G107" s="277"/>
      <c r="H107" s="284"/>
      <c r="I107" s="282"/>
      <c r="J107" s="285"/>
    </row>
    <row r="108" spans="1:10" ht="13.95" customHeight="1" x14ac:dyDescent="0.3">
      <c r="A108" s="3"/>
      <c r="B108" s="294" t="s">
        <v>1530</v>
      </c>
      <c r="C108" s="288">
        <v>45000</v>
      </c>
      <c r="D108" s="34"/>
      <c r="E108" s="9"/>
      <c r="G108" s="277"/>
      <c r="H108" s="286"/>
      <c r="I108" s="286"/>
      <c r="J108" s="286"/>
    </row>
    <row r="109" spans="1:10" ht="13.95" customHeight="1" x14ac:dyDescent="0.25">
      <c r="A109" s="23"/>
      <c r="B109" s="294" t="s">
        <v>1531</v>
      </c>
      <c r="C109" s="288">
        <v>38000</v>
      </c>
      <c r="D109" s="34"/>
      <c r="E109" s="9"/>
      <c r="G109" s="277"/>
    </row>
    <row r="110" spans="1:10" ht="6.6" customHeight="1" x14ac:dyDescent="0.3">
      <c r="A110" s="23"/>
      <c r="B110" s="40"/>
      <c r="C110" s="8"/>
      <c r="D110" s="34"/>
      <c r="E110" s="9"/>
      <c r="G110" s="283"/>
    </row>
    <row r="111" spans="1:10" ht="13.95" customHeight="1" x14ac:dyDescent="0.3">
      <c r="A111" s="3"/>
      <c r="B111" s="37" t="s">
        <v>25</v>
      </c>
      <c r="C111" s="14">
        <f>+C113</f>
        <v>711192</v>
      </c>
      <c r="D111" s="34"/>
      <c r="E111" s="15"/>
      <c r="G111" s="276"/>
    </row>
    <row r="112" spans="1:10" ht="6.6" customHeight="1" x14ac:dyDescent="0.25">
      <c r="A112" s="27"/>
      <c r="B112" s="233"/>
      <c r="C112" s="234"/>
      <c r="D112" s="60"/>
      <c r="E112" s="106"/>
    </row>
    <row r="113" spans="1:5" ht="13.95" customHeight="1" x14ac:dyDescent="0.25">
      <c r="A113" s="27"/>
      <c r="B113" s="280" t="s">
        <v>1517</v>
      </c>
      <c r="C113" s="236">
        <f>SUM(C114:C116)</f>
        <v>711192</v>
      </c>
      <c r="D113" s="60"/>
      <c r="E113" s="106"/>
    </row>
    <row r="114" spans="1:5" ht="13.95" customHeight="1" x14ac:dyDescent="0.25">
      <c r="A114" s="27"/>
      <c r="B114" s="312" t="s">
        <v>1525</v>
      </c>
      <c r="C114" s="313">
        <v>350000</v>
      </c>
      <c r="D114" s="60"/>
      <c r="E114" s="106"/>
    </row>
    <row r="115" spans="1:5" ht="13.95" customHeight="1" x14ac:dyDescent="0.25">
      <c r="A115" s="27"/>
      <c r="B115" s="312" t="s">
        <v>1526</v>
      </c>
      <c r="C115" s="313">
        <v>250000</v>
      </c>
      <c r="D115" s="60"/>
      <c r="E115" s="106"/>
    </row>
    <row r="116" spans="1:5" ht="13.95" customHeight="1" x14ac:dyDescent="0.25">
      <c r="A116" s="27"/>
      <c r="B116" s="312" t="s">
        <v>1527</v>
      </c>
      <c r="C116" s="313">
        <v>111192</v>
      </c>
      <c r="D116" s="60"/>
      <c r="E116" s="106"/>
    </row>
    <row r="117" spans="1:5" ht="13.95" customHeight="1" thickBot="1" x14ac:dyDescent="0.3">
      <c r="A117" s="24"/>
      <c r="B117" s="56"/>
      <c r="C117" s="59"/>
      <c r="D117" s="60"/>
      <c r="E117" s="32"/>
    </row>
    <row r="118" spans="1:5" ht="13.8" thickBot="1" x14ac:dyDescent="0.3">
      <c r="A118" s="36"/>
      <c r="B118" s="62" t="s">
        <v>4</v>
      </c>
      <c r="C118" s="48">
        <f>+C111+C99+C94</f>
        <v>6555624</v>
      </c>
      <c r="D118" s="47"/>
      <c r="E118" s="68"/>
    </row>
    <row r="119" spans="1:5" x14ac:dyDescent="0.25">
      <c r="A119" s="296"/>
      <c r="C119" s="297"/>
      <c r="D119" s="298"/>
      <c r="E119" s="299"/>
    </row>
    <row r="120" spans="1:5" ht="39.6" customHeight="1" x14ac:dyDescent="0.25">
      <c r="A120" s="341" t="s">
        <v>1528</v>
      </c>
      <c r="B120" s="341"/>
      <c r="C120" s="341"/>
      <c r="D120" s="341"/>
      <c r="E120" s="341"/>
    </row>
    <row r="121" spans="1:5" x14ac:dyDescent="0.25">
      <c r="A121" s="281"/>
      <c r="B121" s="281"/>
      <c r="C121" s="281"/>
      <c r="D121" s="281"/>
      <c r="E121" s="281"/>
    </row>
    <row r="122" spans="1:5" x14ac:dyDescent="0.25">
      <c r="A122" s="281"/>
      <c r="B122" s="281"/>
      <c r="C122" s="281"/>
      <c r="D122" s="281"/>
      <c r="E122" s="281"/>
    </row>
    <row r="123" spans="1:5" x14ac:dyDescent="0.25">
      <c r="A123" s="273" t="s">
        <v>1780</v>
      </c>
      <c r="B123" s="30"/>
      <c r="C123" s="281"/>
    </row>
    <row r="126" spans="1:5" x14ac:dyDescent="0.25">
      <c r="D126" s="340"/>
      <c r="E126" s="340"/>
    </row>
    <row r="127" spans="1:5" x14ac:dyDescent="0.25">
      <c r="D127" s="339" t="s">
        <v>1519</v>
      </c>
      <c r="E127" s="339"/>
    </row>
    <row r="128" spans="1:5" x14ac:dyDescent="0.25">
      <c r="D128" s="279"/>
      <c r="E128" s="279"/>
    </row>
    <row r="129" spans="3:5" x14ac:dyDescent="0.25">
      <c r="C129" s="279"/>
      <c r="D129" s="279"/>
      <c r="E129" s="279"/>
    </row>
  </sheetData>
  <mergeCells count="6">
    <mergeCell ref="D127:E127"/>
    <mergeCell ref="A1:E1"/>
    <mergeCell ref="A2:E2"/>
    <mergeCell ref="A3:E3"/>
    <mergeCell ref="D126:E126"/>
    <mergeCell ref="A120:E120"/>
  </mergeCells>
  <phoneticPr fontId="11" type="noConversion"/>
  <pageMargins left="0.25" right="0.25" top="0.75" bottom="0.75" header="0.3" footer="0.3"/>
  <pageSetup paperSize="9" scale="77" fitToHeight="0" orientation="portrait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G409"/>
  <sheetViews>
    <sheetView view="pageBreakPreview" topLeftCell="A389" zoomScaleNormal="100" zoomScaleSheetLayoutView="100" workbookViewId="0">
      <selection activeCell="F397" sqref="F397:G409"/>
    </sheetView>
  </sheetViews>
  <sheetFormatPr defaultRowHeight="13.2" x14ac:dyDescent="0.25"/>
  <cols>
    <col min="1" max="1" width="5.44140625" customWidth="1"/>
    <col min="2" max="2" width="40.88671875" customWidth="1"/>
    <col min="3" max="3" width="17.109375" customWidth="1"/>
    <col min="4" max="4" width="15.33203125" style="117" customWidth="1"/>
    <col min="5" max="5" width="15.5546875" customWidth="1"/>
    <col min="6" max="6" width="26.77734375" customWidth="1"/>
    <col min="7" max="7" width="6.44140625" customWidth="1"/>
  </cols>
  <sheetData>
    <row r="1" spans="1:7" ht="13.8" x14ac:dyDescent="0.25">
      <c r="A1" s="334" t="s">
        <v>66</v>
      </c>
      <c r="B1" s="334"/>
      <c r="C1" s="334"/>
      <c r="D1" s="334"/>
      <c r="E1" s="334"/>
    </row>
    <row r="2" spans="1:7" ht="13.8" x14ac:dyDescent="0.25">
      <c r="A2" s="334" t="s">
        <v>1535</v>
      </c>
      <c r="B2" s="334"/>
      <c r="C2" s="334"/>
      <c r="D2" s="334"/>
      <c r="E2" s="334"/>
    </row>
    <row r="3" spans="1:7" ht="13.8" thickBot="1" x14ac:dyDescent="0.3">
      <c r="A3" s="332" t="s">
        <v>1562</v>
      </c>
      <c r="B3" s="333"/>
      <c r="C3" s="333"/>
      <c r="D3" s="333"/>
      <c r="E3" s="333"/>
    </row>
    <row r="4" spans="1:7" ht="55.5" customHeight="1" thickBot="1" x14ac:dyDescent="0.3">
      <c r="A4" s="21" t="s">
        <v>26</v>
      </c>
      <c r="B4" s="46" t="s">
        <v>6</v>
      </c>
      <c r="C4" s="58" t="s">
        <v>55</v>
      </c>
      <c r="D4" s="110" t="s">
        <v>56</v>
      </c>
      <c r="E4" s="190" t="s">
        <v>77</v>
      </c>
      <c r="F4" s="238" t="s">
        <v>605</v>
      </c>
      <c r="G4" s="237" t="s">
        <v>105</v>
      </c>
    </row>
    <row r="5" spans="1:7" ht="15" customHeight="1" x14ac:dyDescent="0.25">
      <c r="A5" s="119"/>
      <c r="B5" s="120" t="s">
        <v>7</v>
      </c>
      <c r="C5" s="121">
        <f>C7+C11+C270</f>
        <v>4318206201</v>
      </c>
      <c r="D5" s="122"/>
      <c r="E5" s="245"/>
      <c r="F5" s="246"/>
      <c r="G5" s="63"/>
    </row>
    <row r="6" spans="1:7" ht="12.75" customHeight="1" x14ac:dyDescent="0.25">
      <c r="A6" s="3"/>
      <c r="B6" s="38" t="s">
        <v>8</v>
      </c>
      <c r="C6" s="4"/>
      <c r="D6" s="112"/>
      <c r="E6" s="226"/>
      <c r="F6" s="34"/>
      <c r="G6" s="34"/>
    </row>
    <row r="7" spans="1:7" ht="12.75" customHeight="1" x14ac:dyDescent="0.25">
      <c r="A7" s="3"/>
      <c r="B7" s="38" t="s">
        <v>80</v>
      </c>
      <c r="C7" s="4">
        <f>SUM(C8:C10)</f>
        <v>14199155</v>
      </c>
      <c r="D7" s="112"/>
      <c r="E7" s="226"/>
      <c r="F7" s="34"/>
      <c r="G7" s="34"/>
    </row>
    <row r="8" spans="1:7" ht="12.75" customHeight="1" x14ac:dyDescent="0.25">
      <c r="A8" s="3"/>
      <c r="B8" s="12" t="s">
        <v>108</v>
      </c>
      <c r="C8" s="104">
        <v>14199155</v>
      </c>
      <c r="D8" s="112"/>
      <c r="E8" s="226"/>
      <c r="F8" s="11" t="s">
        <v>106</v>
      </c>
      <c r="G8" s="11" t="s">
        <v>107</v>
      </c>
    </row>
    <row r="9" spans="1:7" ht="12.75" customHeight="1" x14ac:dyDescent="0.25">
      <c r="A9" s="3"/>
      <c r="B9" s="12" t="s">
        <v>111</v>
      </c>
      <c r="C9" s="104">
        <v>0</v>
      </c>
      <c r="D9" s="112"/>
      <c r="E9" s="226"/>
      <c r="F9" s="11" t="s">
        <v>109</v>
      </c>
      <c r="G9" s="11" t="s">
        <v>110</v>
      </c>
    </row>
    <row r="10" spans="1:7" ht="12.75" customHeight="1" x14ac:dyDescent="0.25">
      <c r="A10" s="3"/>
      <c r="B10" s="12" t="s">
        <v>113</v>
      </c>
      <c r="C10" s="104">
        <v>0</v>
      </c>
      <c r="D10" s="112"/>
      <c r="E10" s="226"/>
      <c r="F10" s="11" t="s">
        <v>112</v>
      </c>
      <c r="G10" s="11" t="s">
        <v>110</v>
      </c>
    </row>
    <row r="11" spans="1:7" ht="12.75" customHeight="1" x14ac:dyDescent="0.25">
      <c r="A11" s="23"/>
      <c r="B11" s="319" t="s">
        <v>9</v>
      </c>
      <c r="C11" s="4">
        <f>C12+C81+C138+C267</f>
        <v>4303505046</v>
      </c>
      <c r="D11" s="112"/>
      <c r="E11" s="226"/>
      <c r="F11" s="34"/>
      <c r="G11" s="34"/>
    </row>
    <row r="12" spans="1:7" ht="12.75" customHeight="1" x14ac:dyDescent="0.25">
      <c r="A12" s="3"/>
      <c r="B12" s="320" t="s">
        <v>10</v>
      </c>
      <c r="C12" s="13">
        <f>SUM(C13:C80)</f>
        <v>4203499595</v>
      </c>
      <c r="D12" s="112"/>
      <c r="E12" s="227"/>
      <c r="F12" s="34"/>
      <c r="G12" s="34"/>
    </row>
    <row r="13" spans="1:7" ht="12.75" customHeight="1" x14ac:dyDescent="0.25">
      <c r="A13" s="3"/>
      <c r="B13" s="12" t="s">
        <v>188</v>
      </c>
      <c r="C13" s="129">
        <v>103168171</v>
      </c>
      <c r="D13" s="112"/>
      <c r="E13" s="227"/>
      <c r="F13" s="11" t="s">
        <v>117</v>
      </c>
      <c r="G13" s="11" t="s">
        <v>118</v>
      </c>
    </row>
    <row r="14" spans="1:7" ht="12.75" customHeight="1" x14ac:dyDescent="0.25">
      <c r="A14" s="3"/>
      <c r="B14" s="12" t="s">
        <v>189</v>
      </c>
      <c r="C14" s="129">
        <v>118473425</v>
      </c>
      <c r="D14" s="112"/>
      <c r="E14" s="227"/>
      <c r="F14" s="11" t="s">
        <v>119</v>
      </c>
      <c r="G14" s="11" t="s">
        <v>118</v>
      </c>
    </row>
    <row r="15" spans="1:7" ht="12.75" customHeight="1" x14ac:dyDescent="0.25">
      <c r="A15" s="3"/>
      <c r="B15" s="12" t="s">
        <v>190</v>
      </c>
      <c r="C15" s="129">
        <v>4241547</v>
      </c>
      <c r="D15" s="112"/>
      <c r="E15" s="227"/>
      <c r="F15" s="11" t="s">
        <v>120</v>
      </c>
      <c r="G15" s="11" t="s">
        <v>118</v>
      </c>
    </row>
    <row r="16" spans="1:7" ht="12.75" customHeight="1" x14ac:dyDescent="0.25">
      <c r="A16" s="3"/>
      <c r="B16" s="12" t="s">
        <v>191</v>
      </c>
      <c r="C16" s="129">
        <v>5294587</v>
      </c>
      <c r="D16" s="112"/>
      <c r="E16" s="227"/>
      <c r="F16" s="11" t="s">
        <v>121</v>
      </c>
      <c r="G16" s="11" t="s">
        <v>118</v>
      </c>
    </row>
    <row r="17" spans="1:7" ht="12.75" customHeight="1" x14ac:dyDescent="0.25">
      <c r="A17" s="3"/>
      <c r="B17" s="12" t="s">
        <v>192</v>
      </c>
      <c r="C17" s="129">
        <v>3932427</v>
      </c>
      <c r="D17" s="112"/>
      <c r="E17" s="227"/>
      <c r="F17" s="11" t="s">
        <v>122</v>
      </c>
      <c r="G17" s="11" t="s">
        <v>118</v>
      </c>
    </row>
    <row r="18" spans="1:7" ht="12.75" customHeight="1" x14ac:dyDescent="0.25">
      <c r="A18" s="3"/>
      <c r="B18" s="12" t="s">
        <v>193</v>
      </c>
      <c r="C18" s="129">
        <v>22432079</v>
      </c>
      <c r="D18" s="112"/>
      <c r="E18" s="227"/>
      <c r="F18" s="11" t="s">
        <v>123</v>
      </c>
      <c r="G18" s="11" t="s">
        <v>118</v>
      </c>
    </row>
    <row r="19" spans="1:7" ht="12.75" customHeight="1" x14ac:dyDescent="0.25">
      <c r="A19" s="3"/>
      <c r="B19" s="12" t="s">
        <v>194</v>
      </c>
      <c r="C19" s="129">
        <v>4538918</v>
      </c>
      <c r="D19" s="112"/>
      <c r="E19" s="227"/>
      <c r="F19" s="11" t="s">
        <v>124</v>
      </c>
      <c r="G19" s="11" t="s">
        <v>118</v>
      </c>
    </row>
    <row r="20" spans="1:7" ht="12.75" customHeight="1" x14ac:dyDescent="0.25">
      <c r="A20" s="3"/>
      <c r="B20" s="12" t="s">
        <v>195</v>
      </c>
      <c r="C20" s="129">
        <v>2670528</v>
      </c>
      <c r="D20" s="112"/>
      <c r="E20" s="227"/>
      <c r="F20" s="11" t="s">
        <v>125</v>
      </c>
      <c r="G20" s="11" t="s">
        <v>118</v>
      </c>
    </row>
    <row r="21" spans="1:7" ht="12.75" customHeight="1" x14ac:dyDescent="0.25">
      <c r="A21" s="3"/>
      <c r="B21" s="12" t="s">
        <v>196</v>
      </c>
      <c r="C21" s="129">
        <v>5765109</v>
      </c>
      <c r="D21" s="112"/>
      <c r="E21" s="227"/>
      <c r="F21" s="11" t="s">
        <v>126</v>
      </c>
      <c r="G21" s="11" t="s">
        <v>118</v>
      </c>
    </row>
    <row r="22" spans="1:7" ht="12.75" customHeight="1" x14ac:dyDescent="0.25">
      <c r="A22" s="3"/>
      <c r="B22" s="12" t="s">
        <v>197</v>
      </c>
      <c r="C22" s="129">
        <v>5765109</v>
      </c>
      <c r="D22" s="112"/>
      <c r="E22" s="227"/>
      <c r="F22" s="11" t="s">
        <v>127</v>
      </c>
      <c r="G22" s="11" t="s">
        <v>118</v>
      </c>
    </row>
    <row r="23" spans="1:7" ht="12.75" customHeight="1" x14ac:dyDescent="0.25">
      <c r="A23" s="3"/>
      <c r="B23" s="12" t="s">
        <v>198</v>
      </c>
      <c r="C23" s="129">
        <v>4658745</v>
      </c>
      <c r="D23" s="112"/>
      <c r="E23" s="227"/>
      <c r="F23" s="11" t="s">
        <v>128</v>
      </c>
      <c r="G23" s="11" t="s">
        <v>118</v>
      </c>
    </row>
    <row r="24" spans="1:7" ht="12.75" customHeight="1" x14ac:dyDescent="0.25">
      <c r="A24" s="3"/>
      <c r="B24" s="12" t="s">
        <v>199</v>
      </c>
      <c r="C24" s="129">
        <v>5398764</v>
      </c>
      <c r="D24" s="112"/>
      <c r="E24" s="227"/>
      <c r="F24" s="11" t="s">
        <v>129</v>
      </c>
      <c r="G24" s="11" t="s">
        <v>118</v>
      </c>
    </row>
    <row r="25" spans="1:7" ht="12.75" customHeight="1" x14ac:dyDescent="0.25">
      <c r="A25" s="3"/>
      <c r="B25" s="12" t="s">
        <v>200</v>
      </c>
      <c r="C25" s="129">
        <v>5398764</v>
      </c>
      <c r="D25" s="112"/>
      <c r="E25" s="227"/>
      <c r="F25" s="11" t="s">
        <v>130</v>
      </c>
      <c r="G25" s="11" t="s">
        <v>118</v>
      </c>
    </row>
    <row r="26" spans="1:7" ht="12.75" customHeight="1" x14ac:dyDescent="0.25">
      <c r="A26" s="3"/>
      <c r="B26" s="12" t="s">
        <v>201</v>
      </c>
      <c r="C26" s="129">
        <v>5398764</v>
      </c>
      <c r="D26" s="112"/>
      <c r="E26" s="227"/>
      <c r="F26" s="11" t="s">
        <v>131</v>
      </c>
      <c r="G26" s="11" t="s">
        <v>118</v>
      </c>
    </row>
    <row r="27" spans="1:7" ht="12.75" customHeight="1" x14ac:dyDescent="0.25">
      <c r="A27" s="3"/>
      <c r="B27" s="12" t="s">
        <v>202</v>
      </c>
      <c r="C27" s="129">
        <v>5398764</v>
      </c>
      <c r="D27" s="112"/>
      <c r="E27" s="227"/>
      <c r="F27" s="11" t="s">
        <v>132</v>
      </c>
      <c r="G27" s="11" t="s">
        <v>118</v>
      </c>
    </row>
    <row r="28" spans="1:7" ht="12.75" customHeight="1" x14ac:dyDescent="0.25">
      <c r="A28" s="3"/>
      <c r="B28" s="12" t="s">
        <v>203</v>
      </c>
      <c r="C28" s="129">
        <v>5398764</v>
      </c>
      <c r="D28" s="112"/>
      <c r="E28" s="227"/>
      <c r="F28" s="11" t="s">
        <v>133</v>
      </c>
      <c r="G28" s="11" t="s">
        <v>118</v>
      </c>
    </row>
    <row r="29" spans="1:7" ht="12.75" customHeight="1" x14ac:dyDescent="0.25">
      <c r="A29" s="3"/>
      <c r="B29" s="12" t="s">
        <v>204</v>
      </c>
      <c r="C29" s="129">
        <v>4241547</v>
      </c>
      <c r="D29" s="112"/>
      <c r="E29" s="227"/>
      <c r="F29" s="11" t="s">
        <v>134</v>
      </c>
      <c r="G29" s="11" t="s">
        <v>118</v>
      </c>
    </row>
    <row r="30" spans="1:7" ht="12.75" customHeight="1" x14ac:dyDescent="0.25">
      <c r="A30" s="3"/>
      <c r="B30" s="12" t="s">
        <v>205</v>
      </c>
      <c r="C30" s="129">
        <v>5294587</v>
      </c>
      <c r="D30" s="112"/>
      <c r="E30" s="227"/>
      <c r="F30" s="11" t="s">
        <v>135</v>
      </c>
      <c r="G30" s="11" t="s">
        <v>118</v>
      </c>
    </row>
    <row r="31" spans="1:7" ht="12.75" customHeight="1" x14ac:dyDescent="0.25">
      <c r="A31" s="3"/>
      <c r="B31" s="12" t="s">
        <v>206</v>
      </c>
      <c r="C31" s="129">
        <v>5387525</v>
      </c>
      <c r="D31" s="112"/>
      <c r="E31" s="227"/>
      <c r="F31" s="11" t="s">
        <v>136</v>
      </c>
      <c r="G31" s="11" t="s">
        <v>118</v>
      </c>
    </row>
    <row r="32" spans="1:7" ht="12.75" customHeight="1" x14ac:dyDescent="0.25">
      <c r="A32" s="3"/>
      <c r="B32" s="12" t="s">
        <v>207</v>
      </c>
      <c r="C32" s="129">
        <v>5387525</v>
      </c>
      <c r="D32" s="112"/>
      <c r="E32" s="227"/>
      <c r="F32" s="11" t="s">
        <v>137</v>
      </c>
      <c r="G32" s="11" t="s">
        <v>118</v>
      </c>
    </row>
    <row r="33" spans="1:7" ht="12.75" customHeight="1" x14ac:dyDescent="0.25">
      <c r="A33" s="3"/>
      <c r="B33" s="12" t="s">
        <v>208</v>
      </c>
      <c r="C33" s="129">
        <v>3044695</v>
      </c>
      <c r="D33" s="112"/>
      <c r="E33" s="227"/>
      <c r="F33" s="11" t="s">
        <v>138</v>
      </c>
      <c r="G33" s="11" t="s">
        <v>118</v>
      </c>
    </row>
    <row r="34" spans="1:7" ht="12.75" customHeight="1" x14ac:dyDescent="0.25">
      <c r="A34" s="3"/>
      <c r="B34" s="12" t="s">
        <v>209</v>
      </c>
      <c r="C34" s="129">
        <v>3044695</v>
      </c>
      <c r="D34" s="112"/>
      <c r="E34" s="227"/>
      <c r="F34" s="11" t="s">
        <v>139</v>
      </c>
      <c r="G34" s="11" t="s">
        <v>118</v>
      </c>
    </row>
    <row r="35" spans="1:7" ht="12.75" customHeight="1" x14ac:dyDescent="0.25">
      <c r="A35" s="3"/>
      <c r="B35" s="12" t="s">
        <v>210</v>
      </c>
      <c r="C35" s="129">
        <v>4037579</v>
      </c>
      <c r="D35" s="112"/>
      <c r="E35" s="227"/>
      <c r="F35" s="11" t="s">
        <v>140</v>
      </c>
      <c r="G35" s="11" t="s">
        <v>118</v>
      </c>
    </row>
    <row r="36" spans="1:7" ht="12.75" customHeight="1" x14ac:dyDescent="0.25">
      <c r="A36" s="3"/>
      <c r="B36" s="12" t="s">
        <v>211</v>
      </c>
      <c r="C36" s="129">
        <v>3643854</v>
      </c>
      <c r="D36" s="112"/>
      <c r="E36" s="227"/>
      <c r="F36" s="11" t="s">
        <v>141</v>
      </c>
      <c r="G36" s="11" t="s">
        <v>118</v>
      </c>
    </row>
    <row r="37" spans="1:7" ht="12.75" customHeight="1" x14ac:dyDescent="0.25">
      <c r="A37" s="3"/>
      <c r="B37" s="12" t="s">
        <v>212</v>
      </c>
      <c r="C37" s="129">
        <v>7387505</v>
      </c>
      <c r="D37" s="112"/>
      <c r="E37" s="227"/>
      <c r="F37" s="11" t="s">
        <v>142</v>
      </c>
      <c r="G37" s="11" t="s">
        <v>118</v>
      </c>
    </row>
    <row r="38" spans="1:7" ht="12.75" customHeight="1" x14ac:dyDescent="0.25">
      <c r="A38" s="3"/>
      <c r="B38" s="12" t="s">
        <v>213</v>
      </c>
      <c r="C38" s="129">
        <v>4538918</v>
      </c>
      <c r="D38" s="112"/>
      <c r="E38" s="227"/>
      <c r="F38" s="11" t="s">
        <v>143</v>
      </c>
      <c r="G38" s="11" t="s">
        <v>118</v>
      </c>
    </row>
    <row r="39" spans="1:7" ht="12.75" customHeight="1" x14ac:dyDescent="0.25">
      <c r="A39" s="3"/>
      <c r="B39" s="12" t="s">
        <v>214</v>
      </c>
      <c r="C39" s="129">
        <v>2670528</v>
      </c>
      <c r="D39" s="112"/>
      <c r="E39" s="227"/>
      <c r="F39" s="11" t="s">
        <v>144</v>
      </c>
      <c r="G39" s="11" t="s">
        <v>118</v>
      </c>
    </row>
    <row r="40" spans="1:7" ht="12.75" customHeight="1" x14ac:dyDescent="0.25">
      <c r="A40" s="3"/>
      <c r="B40" s="12" t="s">
        <v>215</v>
      </c>
      <c r="C40" s="129">
        <v>2946879</v>
      </c>
      <c r="D40" s="112"/>
      <c r="E40" s="227"/>
      <c r="F40" s="11" t="s">
        <v>145</v>
      </c>
      <c r="G40" s="11" t="s">
        <v>118</v>
      </c>
    </row>
    <row r="41" spans="1:7" ht="12.75" customHeight="1" x14ac:dyDescent="0.25">
      <c r="A41" s="3"/>
      <c r="B41" s="12" t="s">
        <v>216</v>
      </c>
      <c r="C41" s="129">
        <v>66710991</v>
      </c>
      <c r="D41" s="112"/>
      <c r="E41" s="227"/>
      <c r="F41" s="11" t="s">
        <v>146</v>
      </c>
      <c r="G41" s="11" t="s">
        <v>118</v>
      </c>
    </row>
    <row r="42" spans="1:7" ht="12.75" customHeight="1" x14ac:dyDescent="0.25">
      <c r="A42" s="3"/>
      <c r="B42" s="12" t="s">
        <v>217</v>
      </c>
      <c r="C42" s="129">
        <v>30382230</v>
      </c>
      <c r="D42" s="112"/>
      <c r="E42" s="227"/>
      <c r="F42" s="11" t="s">
        <v>147</v>
      </c>
      <c r="G42" s="11" t="s">
        <v>118</v>
      </c>
    </row>
    <row r="43" spans="1:7" ht="12.75" customHeight="1" x14ac:dyDescent="0.25">
      <c r="A43" s="3"/>
      <c r="B43" s="12" t="s">
        <v>218</v>
      </c>
      <c r="C43" s="129">
        <v>16656666</v>
      </c>
      <c r="D43" s="112"/>
      <c r="E43" s="227"/>
      <c r="F43" s="11" t="s">
        <v>148</v>
      </c>
      <c r="G43" s="11" t="s">
        <v>149</v>
      </c>
    </row>
    <row r="44" spans="1:7" ht="12.75" customHeight="1" x14ac:dyDescent="0.25">
      <c r="A44" s="3"/>
      <c r="B44" s="12" t="s">
        <v>219</v>
      </c>
      <c r="C44" s="129">
        <v>147493824</v>
      </c>
      <c r="D44" s="112"/>
      <c r="E44" s="227"/>
      <c r="F44" s="11" t="s">
        <v>150</v>
      </c>
      <c r="G44" s="11" t="s">
        <v>118</v>
      </c>
    </row>
    <row r="45" spans="1:7" ht="12.75" customHeight="1" x14ac:dyDescent="0.25">
      <c r="A45" s="3"/>
      <c r="B45" s="12" t="s">
        <v>220</v>
      </c>
      <c r="C45" s="129">
        <v>38392514</v>
      </c>
      <c r="D45" s="112"/>
      <c r="E45" s="227"/>
      <c r="F45" s="11" t="s">
        <v>151</v>
      </c>
      <c r="G45" s="11" t="s">
        <v>118</v>
      </c>
    </row>
    <row r="46" spans="1:7" ht="12.75" customHeight="1" x14ac:dyDescent="0.25">
      <c r="A46" s="3"/>
      <c r="B46" s="12" t="s">
        <v>221</v>
      </c>
      <c r="C46" s="129">
        <v>273606126</v>
      </c>
      <c r="D46" s="112"/>
      <c r="E46" s="227"/>
      <c r="F46" s="11" t="s">
        <v>152</v>
      </c>
      <c r="G46" s="11" t="s">
        <v>118</v>
      </c>
    </row>
    <row r="47" spans="1:7" ht="12.75" customHeight="1" x14ac:dyDescent="0.25">
      <c r="A47" s="3"/>
      <c r="B47" s="12" t="s">
        <v>240</v>
      </c>
      <c r="C47" s="129">
        <v>123134439</v>
      </c>
      <c r="D47" s="112"/>
      <c r="E47" s="227"/>
      <c r="F47" s="11" t="s">
        <v>172</v>
      </c>
      <c r="G47" s="11" t="s">
        <v>118</v>
      </c>
    </row>
    <row r="48" spans="1:7" ht="12.75" customHeight="1" x14ac:dyDescent="0.25">
      <c r="A48" s="3"/>
      <c r="B48" s="12" t="s">
        <v>241</v>
      </c>
      <c r="C48" s="129">
        <v>1596087</v>
      </c>
      <c r="D48" s="112"/>
      <c r="E48" s="227"/>
      <c r="F48" s="11" t="s">
        <v>173</v>
      </c>
      <c r="G48" s="11" t="s">
        <v>118</v>
      </c>
    </row>
    <row r="49" spans="1:7" ht="12.75" customHeight="1" x14ac:dyDescent="0.25">
      <c r="A49" s="3"/>
      <c r="B49" s="12" t="s">
        <v>242</v>
      </c>
      <c r="C49" s="129">
        <v>46727412</v>
      </c>
      <c r="D49" s="112"/>
      <c r="E49" s="227"/>
      <c r="F49" s="11" t="s">
        <v>174</v>
      </c>
      <c r="G49" s="11" t="s">
        <v>118</v>
      </c>
    </row>
    <row r="50" spans="1:7" ht="12.75" customHeight="1" x14ac:dyDescent="0.25">
      <c r="A50" s="3"/>
      <c r="B50" s="12" t="s">
        <v>243</v>
      </c>
      <c r="C50" s="129">
        <v>34431278</v>
      </c>
      <c r="D50" s="112"/>
      <c r="E50" s="227"/>
      <c r="F50" s="11" t="s">
        <v>175</v>
      </c>
      <c r="G50" s="11" t="s">
        <v>118</v>
      </c>
    </row>
    <row r="51" spans="1:7" ht="12.75" customHeight="1" x14ac:dyDescent="0.25">
      <c r="A51" s="3"/>
      <c r="B51" s="12" t="s">
        <v>244</v>
      </c>
      <c r="C51" s="129">
        <v>25665395</v>
      </c>
      <c r="D51" s="112"/>
      <c r="E51" s="227"/>
      <c r="F51" s="11" t="s">
        <v>176</v>
      </c>
      <c r="G51" s="11" t="s">
        <v>118</v>
      </c>
    </row>
    <row r="52" spans="1:7" ht="12.75" customHeight="1" x14ac:dyDescent="0.25">
      <c r="A52" s="3"/>
      <c r="B52" s="12" t="s">
        <v>246</v>
      </c>
      <c r="C52" s="129">
        <v>6356802</v>
      </c>
      <c r="D52" s="112"/>
      <c r="E52" s="227"/>
      <c r="F52" s="11" t="s">
        <v>178</v>
      </c>
      <c r="G52" s="11" t="s">
        <v>118</v>
      </c>
    </row>
    <row r="53" spans="1:7" ht="12.75" customHeight="1" x14ac:dyDescent="0.25">
      <c r="A53" s="3"/>
      <c r="B53" s="12" t="s">
        <v>302</v>
      </c>
      <c r="C53" s="129">
        <v>215303597</v>
      </c>
      <c r="D53" s="112"/>
      <c r="E53" s="227"/>
      <c r="F53" s="11" t="s">
        <v>252</v>
      </c>
      <c r="G53" s="11" t="s">
        <v>118</v>
      </c>
    </row>
    <row r="54" spans="1:7" ht="12.75" customHeight="1" x14ac:dyDescent="0.25">
      <c r="A54" s="3"/>
      <c r="B54" s="12" t="s">
        <v>1569</v>
      </c>
      <c r="C54" s="129">
        <v>0</v>
      </c>
      <c r="D54" s="112"/>
      <c r="E54" s="227"/>
      <c r="F54" s="11" t="s">
        <v>1563</v>
      </c>
      <c r="G54" s="11" t="s">
        <v>436</v>
      </c>
    </row>
    <row r="55" spans="1:7" ht="12.75" customHeight="1" x14ac:dyDescent="0.25">
      <c r="A55" s="3"/>
      <c r="B55" s="12" t="s">
        <v>517</v>
      </c>
      <c r="C55" s="129">
        <v>7423875</v>
      </c>
      <c r="D55" s="112"/>
      <c r="E55" s="227"/>
      <c r="F55" s="11" t="s">
        <v>435</v>
      </c>
      <c r="G55" s="11" t="s">
        <v>436</v>
      </c>
    </row>
    <row r="56" spans="1:7" ht="12.75" customHeight="1" x14ac:dyDescent="0.25">
      <c r="A56" s="3"/>
      <c r="B56" s="12" t="s">
        <v>553</v>
      </c>
      <c r="C56" s="129">
        <v>208333785</v>
      </c>
      <c r="D56" s="112"/>
      <c r="E56" s="227"/>
      <c r="F56" s="11" t="s">
        <v>480</v>
      </c>
      <c r="G56" s="11" t="s">
        <v>481</v>
      </c>
    </row>
    <row r="57" spans="1:7" ht="12.75" customHeight="1" x14ac:dyDescent="0.25">
      <c r="A57" s="3"/>
      <c r="B57" s="12" t="s">
        <v>554</v>
      </c>
      <c r="C57" s="129">
        <v>0</v>
      </c>
      <c r="D57" s="112"/>
      <c r="E57" s="227"/>
      <c r="F57" s="11" t="s">
        <v>482</v>
      </c>
      <c r="G57" s="11" t="s">
        <v>483</v>
      </c>
    </row>
    <row r="58" spans="1:7" ht="12.75" customHeight="1" x14ac:dyDescent="0.25">
      <c r="A58" s="3"/>
      <c r="B58" s="12" t="s">
        <v>555</v>
      </c>
      <c r="C58" s="129">
        <v>0</v>
      </c>
      <c r="D58" s="112"/>
      <c r="E58" s="227"/>
      <c r="F58" s="11" t="s">
        <v>484</v>
      </c>
      <c r="G58" s="11" t="s">
        <v>483</v>
      </c>
    </row>
    <row r="59" spans="1:7" ht="12.75" customHeight="1" x14ac:dyDescent="0.25">
      <c r="A59" s="3"/>
      <c r="B59" s="12" t="s">
        <v>556</v>
      </c>
      <c r="C59" s="129">
        <v>3575982</v>
      </c>
      <c r="D59" s="112"/>
      <c r="E59" s="227"/>
      <c r="F59" s="11" t="s">
        <v>485</v>
      </c>
      <c r="G59" s="11" t="s">
        <v>486</v>
      </c>
    </row>
    <row r="60" spans="1:7" ht="12.75" customHeight="1" x14ac:dyDescent="0.25">
      <c r="A60" s="3"/>
      <c r="B60" s="12" t="s">
        <v>1570</v>
      </c>
      <c r="C60" s="129">
        <v>0</v>
      </c>
      <c r="D60" s="112"/>
      <c r="E60" s="227"/>
      <c r="F60" s="11" t="s">
        <v>1564</v>
      </c>
      <c r="G60" s="11" t="s">
        <v>486</v>
      </c>
    </row>
    <row r="61" spans="1:7" ht="12.75" customHeight="1" x14ac:dyDescent="0.25">
      <c r="A61" s="3"/>
      <c r="B61" s="12" t="s">
        <v>1571</v>
      </c>
      <c r="C61" s="129">
        <v>0</v>
      </c>
      <c r="D61" s="112"/>
      <c r="E61" s="227"/>
      <c r="F61" s="11" t="s">
        <v>1565</v>
      </c>
      <c r="G61" s="11" t="s">
        <v>486</v>
      </c>
    </row>
    <row r="62" spans="1:7" ht="12.75" customHeight="1" x14ac:dyDescent="0.25">
      <c r="A62" s="3"/>
      <c r="B62" s="12" t="s">
        <v>557</v>
      </c>
      <c r="C62" s="129">
        <v>1608368656</v>
      </c>
      <c r="D62" s="112"/>
      <c r="E62" s="227"/>
      <c r="F62" s="11" t="s">
        <v>487</v>
      </c>
      <c r="G62" s="11" t="s">
        <v>488</v>
      </c>
    </row>
    <row r="63" spans="1:7" ht="12.75" customHeight="1" x14ac:dyDescent="0.25">
      <c r="A63" s="3"/>
      <c r="B63" s="12" t="s">
        <v>558</v>
      </c>
      <c r="C63" s="129">
        <v>976530</v>
      </c>
      <c r="D63" s="112"/>
      <c r="E63" s="227"/>
      <c r="F63" s="11" t="s">
        <v>489</v>
      </c>
      <c r="G63" s="11" t="s">
        <v>490</v>
      </c>
    </row>
    <row r="64" spans="1:7" ht="12.75" customHeight="1" x14ac:dyDescent="0.25">
      <c r="A64" s="3"/>
      <c r="B64" s="12" t="s">
        <v>1572</v>
      </c>
      <c r="C64" s="129">
        <v>952931</v>
      </c>
      <c r="D64" s="112"/>
      <c r="E64" s="227"/>
      <c r="F64" s="11" t="s">
        <v>1566</v>
      </c>
      <c r="G64" s="11" t="s">
        <v>483</v>
      </c>
    </row>
    <row r="65" spans="1:7" ht="12.75" customHeight="1" x14ac:dyDescent="0.25">
      <c r="A65" s="3"/>
      <c r="B65" s="12" t="s">
        <v>559</v>
      </c>
      <c r="C65" s="129">
        <v>81153278</v>
      </c>
      <c r="D65" s="112"/>
      <c r="E65" s="227"/>
      <c r="F65" s="11" t="s">
        <v>491</v>
      </c>
      <c r="G65" s="11" t="s">
        <v>492</v>
      </c>
    </row>
    <row r="66" spans="1:7" ht="12.75" customHeight="1" x14ac:dyDescent="0.25">
      <c r="A66" s="3"/>
      <c r="B66" s="12" t="s">
        <v>560</v>
      </c>
      <c r="C66" s="129">
        <v>348820528</v>
      </c>
      <c r="D66" s="112"/>
      <c r="E66" s="227"/>
      <c r="F66" s="11" t="s">
        <v>493</v>
      </c>
      <c r="G66" s="11" t="s">
        <v>488</v>
      </c>
    </row>
    <row r="67" spans="1:7" ht="12.75" customHeight="1" x14ac:dyDescent="0.25">
      <c r="A67" s="3"/>
      <c r="B67" s="12" t="s">
        <v>561</v>
      </c>
      <c r="C67" s="129">
        <v>2001077</v>
      </c>
      <c r="D67" s="112"/>
      <c r="E67" s="227"/>
      <c r="F67" s="11" t="s">
        <v>494</v>
      </c>
      <c r="G67" s="11" t="s">
        <v>483</v>
      </c>
    </row>
    <row r="68" spans="1:7" ht="12.75" customHeight="1" x14ac:dyDescent="0.25">
      <c r="A68" s="3"/>
      <c r="B68" s="12" t="s">
        <v>562</v>
      </c>
      <c r="C68" s="129">
        <v>925510</v>
      </c>
      <c r="D68" s="112"/>
      <c r="E68" s="227"/>
      <c r="F68" s="11" t="s">
        <v>495</v>
      </c>
      <c r="G68" s="11" t="s">
        <v>490</v>
      </c>
    </row>
    <row r="69" spans="1:7" ht="12.75" customHeight="1" x14ac:dyDescent="0.25">
      <c r="A69" s="3"/>
      <c r="B69" s="12" t="s">
        <v>563</v>
      </c>
      <c r="C69" s="129">
        <v>4700619</v>
      </c>
      <c r="D69" s="112"/>
      <c r="E69" s="227"/>
      <c r="F69" s="11" t="s">
        <v>496</v>
      </c>
      <c r="G69" s="11" t="s">
        <v>483</v>
      </c>
    </row>
    <row r="70" spans="1:7" ht="12.75" customHeight="1" x14ac:dyDescent="0.25">
      <c r="A70" s="3"/>
      <c r="B70" s="12" t="s">
        <v>1573</v>
      </c>
      <c r="C70" s="129">
        <v>39097228</v>
      </c>
      <c r="D70" s="112"/>
      <c r="E70" s="227"/>
      <c r="F70" s="11" t="s">
        <v>1567</v>
      </c>
      <c r="G70" s="11" t="s">
        <v>483</v>
      </c>
    </row>
    <row r="71" spans="1:7" ht="12.75" customHeight="1" x14ac:dyDescent="0.25">
      <c r="A71" s="3"/>
      <c r="B71" s="12" t="s">
        <v>564</v>
      </c>
      <c r="C71" s="129">
        <v>134446458</v>
      </c>
      <c r="D71" s="112"/>
      <c r="E71" s="227"/>
      <c r="F71" s="11" t="s">
        <v>497</v>
      </c>
      <c r="G71" s="11" t="s">
        <v>492</v>
      </c>
    </row>
    <row r="72" spans="1:7" ht="12.75" customHeight="1" x14ac:dyDescent="0.25">
      <c r="A72" s="3"/>
      <c r="B72" s="12" t="s">
        <v>1574</v>
      </c>
      <c r="C72" s="129">
        <v>0</v>
      </c>
      <c r="D72" s="112"/>
      <c r="E72" s="227"/>
      <c r="F72" s="11" t="s">
        <v>1568</v>
      </c>
      <c r="G72" s="11" t="s">
        <v>1055</v>
      </c>
    </row>
    <row r="73" spans="1:7" ht="12.75" customHeight="1" x14ac:dyDescent="0.25">
      <c r="A73" s="3"/>
      <c r="B73" s="12" t="s">
        <v>565</v>
      </c>
      <c r="C73" s="129">
        <v>19590000</v>
      </c>
      <c r="D73" s="112"/>
      <c r="E73" s="227"/>
      <c r="F73" s="11" t="s">
        <v>498</v>
      </c>
      <c r="G73" s="11" t="s">
        <v>488</v>
      </c>
    </row>
    <row r="74" spans="1:7" ht="12.75" customHeight="1" x14ac:dyDescent="0.25">
      <c r="A74" s="3"/>
      <c r="B74" s="12" t="s">
        <v>566</v>
      </c>
      <c r="C74" s="129">
        <v>1980308</v>
      </c>
      <c r="D74" s="112"/>
      <c r="E74" s="227"/>
      <c r="F74" s="11" t="s">
        <v>499</v>
      </c>
      <c r="G74" s="11" t="s">
        <v>486</v>
      </c>
    </row>
    <row r="75" spans="1:7" ht="12.75" customHeight="1" x14ac:dyDescent="0.25">
      <c r="A75" s="3"/>
      <c r="B75" s="12" t="s">
        <v>567</v>
      </c>
      <c r="C75" s="129">
        <v>296615799</v>
      </c>
      <c r="D75" s="112"/>
      <c r="E75" s="227"/>
      <c r="F75" s="11" t="s">
        <v>500</v>
      </c>
      <c r="G75" s="11" t="s">
        <v>488</v>
      </c>
    </row>
    <row r="76" spans="1:7" ht="12.75" customHeight="1" x14ac:dyDescent="0.25">
      <c r="A76" s="3"/>
      <c r="B76" s="12" t="s">
        <v>568</v>
      </c>
      <c r="C76" s="129">
        <v>440250</v>
      </c>
      <c r="D76" s="112"/>
      <c r="E76" s="227"/>
      <c r="F76" s="11" t="s">
        <v>501</v>
      </c>
      <c r="G76" s="11" t="s">
        <v>486</v>
      </c>
    </row>
    <row r="77" spans="1:7" ht="12.75" customHeight="1" x14ac:dyDescent="0.25">
      <c r="A77" s="3"/>
      <c r="B77" s="12" t="s">
        <v>569</v>
      </c>
      <c r="C77" s="129">
        <v>49810</v>
      </c>
      <c r="D77" s="112"/>
      <c r="E77" s="227"/>
      <c r="F77" s="11" t="s">
        <v>502</v>
      </c>
      <c r="G77" s="11" t="s">
        <v>486</v>
      </c>
    </row>
    <row r="78" spans="1:7" ht="12.75" customHeight="1" x14ac:dyDescent="0.25">
      <c r="A78" s="3"/>
      <c r="B78" s="12" t="s">
        <v>570</v>
      </c>
      <c r="C78" s="129">
        <v>46288605</v>
      </c>
      <c r="D78" s="112"/>
      <c r="E78" s="227"/>
      <c r="F78" s="11" t="s">
        <v>503</v>
      </c>
      <c r="G78" s="11" t="s">
        <v>492</v>
      </c>
    </row>
    <row r="79" spans="1:7" ht="12.75" customHeight="1" x14ac:dyDescent="0.25">
      <c r="A79" s="3"/>
      <c r="B79" s="12" t="s">
        <v>571</v>
      </c>
      <c r="C79" s="129">
        <v>329455</v>
      </c>
      <c r="D79" s="112"/>
      <c r="E79" s="227"/>
      <c r="F79" s="11" t="s">
        <v>504</v>
      </c>
      <c r="G79" s="11" t="s">
        <v>486</v>
      </c>
    </row>
    <row r="80" spans="1:7" ht="12.75" customHeight="1" x14ac:dyDescent="0.25">
      <c r="A80" s="3"/>
      <c r="B80" s="12" t="s">
        <v>572</v>
      </c>
      <c r="C80" s="129">
        <v>11411248</v>
      </c>
      <c r="D80" s="112"/>
      <c r="E80" s="227"/>
      <c r="F80" s="11" t="s">
        <v>505</v>
      </c>
      <c r="G80" s="11" t="s">
        <v>486</v>
      </c>
    </row>
    <row r="81" spans="1:7" ht="12.75" customHeight="1" x14ac:dyDescent="0.25">
      <c r="A81" s="3"/>
      <c r="B81" s="320" t="s">
        <v>1520</v>
      </c>
      <c r="C81" s="13">
        <f>SUM(C82:C137)</f>
        <v>16530652</v>
      </c>
      <c r="D81" s="112"/>
      <c r="E81" s="229"/>
      <c r="F81" s="34"/>
      <c r="G81" s="34"/>
    </row>
    <row r="82" spans="1:7" ht="12.75" customHeight="1" x14ac:dyDescent="0.25">
      <c r="A82" s="3"/>
      <c r="B82" s="12" t="s">
        <v>186</v>
      </c>
      <c r="C82" s="129">
        <v>270178</v>
      </c>
      <c r="D82" s="112"/>
      <c r="E82" s="229"/>
      <c r="F82" s="11" t="s">
        <v>114</v>
      </c>
      <c r="G82" s="11" t="s">
        <v>115</v>
      </c>
    </row>
    <row r="83" spans="1:7" ht="12.75" customHeight="1" x14ac:dyDescent="0.25">
      <c r="A83" s="3"/>
      <c r="B83" s="12" t="s">
        <v>187</v>
      </c>
      <c r="C83" s="129">
        <v>434603</v>
      </c>
      <c r="D83" s="112"/>
      <c r="E83" s="229"/>
      <c r="F83" s="11" t="s">
        <v>116</v>
      </c>
      <c r="G83" s="11" t="s">
        <v>115</v>
      </c>
    </row>
    <row r="84" spans="1:7" ht="12.75" customHeight="1" x14ac:dyDescent="0.25">
      <c r="A84" s="3"/>
      <c r="B84" s="12" t="s">
        <v>248</v>
      </c>
      <c r="C84" s="129">
        <v>216267</v>
      </c>
      <c r="D84" s="112"/>
      <c r="E84" s="229"/>
      <c r="F84" s="11" t="s">
        <v>180</v>
      </c>
      <c r="G84" s="11" t="s">
        <v>181</v>
      </c>
    </row>
    <row r="85" spans="1:7" ht="12.75" customHeight="1" x14ac:dyDescent="0.25">
      <c r="A85" s="3"/>
      <c r="B85" s="12" t="s">
        <v>249</v>
      </c>
      <c r="C85" s="129">
        <v>203830</v>
      </c>
      <c r="D85" s="112"/>
      <c r="E85" s="229"/>
      <c r="F85" s="11" t="s">
        <v>182</v>
      </c>
      <c r="G85" s="11" t="s">
        <v>181</v>
      </c>
    </row>
    <row r="86" spans="1:7" ht="12.75" customHeight="1" x14ac:dyDescent="0.25">
      <c r="A86" s="3"/>
      <c r="B86" s="12" t="s">
        <v>250</v>
      </c>
      <c r="C86" s="129">
        <v>203830</v>
      </c>
      <c r="D86" s="112"/>
      <c r="E86" s="229"/>
      <c r="F86" s="11" t="s">
        <v>183</v>
      </c>
      <c r="G86" s="11" t="s">
        <v>181</v>
      </c>
    </row>
    <row r="87" spans="1:7" ht="12.75" customHeight="1" x14ac:dyDescent="0.25">
      <c r="A87" s="3"/>
      <c r="B87" s="12" t="s">
        <v>251</v>
      </c>
      <c r="C87" s="129">
        <v>203830</v>
      </c>
      <c r="D87" s="112"/>
      <c r="E87" s="229"/>
      <c r="F87" s="11" t="s">
        <v>184</v>
      </c>
      <c r="G87" s="11" t="s">
        <v>181</v>
      </c>
    </row>
    <row r="88" spans="1:7" ht="12.75" customHeight="1" x14ac:dyDescent="0.25">
      <c r="A88" s="3"/>
      <c r="B88" s="12" t="s">
        <v>251</v>
      </c>
      <c r="C88" s="129">
        <v>136739</v>
      </c>
      <c r="D88" s="112"/>
      <c r="E88" s="229"/>
      <c r="F88" s="11" t="s">
        <v>185</v>
      </c>
      <c r="G88" s="11" t="s">
        <v>181</v>
      </c>
    </row>
    <row r="89" spans="1:7" ht="12.75" customHeight="1" x14ac:dyDescent="0.25">
      <c r="A89" s="3"/>
      <c r="B89" s="12" t="s">
        <v>1581</v>
      </c>
      <c r="C89" s="129">
        <v>0</v>
      </c>
      <c r="D89" s="112"/>
      <c r="E89" s="229"/>
      <c r="F89" s="11" t="s">
        <v>1575</v>
      </c>
      <c r="G89" s="11" t="s">
        <v>444</v>
      </c>
    </row>
    <row r="90" spans="1:7" ht="12.75" customHeight="1" x14ac:dyDescent="0.25">
      <c r="A90" s="3"/>
      <c r="B90" s="12" t="s">
        <v>1582</v>
      </c>
      <c r="C90" s="129">
        <v>1368873</v>
      </c>
      <c r="D90" s="112"/>
      <c r="E90" s="229"/>
      <c r="F90" s="11" t="s">
        <v>1576</v>
      </c>
      <c r="G90" s="11" t="s">
        <v>1577</v>
      </c>
    </row>
    <row r="91" spans="1:7" ht="12.75" customHeight="1" x14ac:dyDescent="0.25">
      <c r="A91" s="3"/>
      <c r="B91" s="12" t="s">
        <v>1583</v>
      </c>
      <c r="C91" s="129">
        <v>789374</v>
      </c>
      <c r="D91" s="112"/>
      <c r="E91" s="229"/>
      <c r="F91" s="11" t="s">
        <v>1578</v>
      </c>
      <c r="G91" s="11" t="s">
        <v>181</v>
      </c>
    </row>
    <row r="92" spans="1:7" ht="12.75" customHeight="1" x14ac:dyDescent="0.25">
      <c r="A92" s="3"/>
      <c r="B92" s="12" t="s">
        <v>303</v>
      </c>
      <c r="C92" s="129">
        <v>6682401</v>
      </c>
      <c r="D92" s="112"/>
      <c r="E92" s="229"/>
      <c r="F92" s="11" t="s">
        <v>253</v>
      </c>
      <c r="G92" s="11" t="s">
        <v>115</v>
      </c>
    </row>
    <row r="93" spans="1:7" ht="12.75" customHeight="1" x14ac:dyDescent="0.25">
      <c r="A93" s="3"/>
      <c r="B93" s="12" t="s">
        <v>304</v>
      </c>
      <c r="C93" s="129">
        <v>87171</v>
      </c>
      <c r="D93" s="112"/>
      <c r="E93" s="229"/>
      <c r="F93" s="11" t="s">
        <v>254</v>
      </c>
      <c r="G93" s="11" t="s">
        <v>115</v>
      </c>
    </row>
    <row r="94" spans="1:7" ht="12.75" customHeight="1" x14ac:dyDescent="0.25">
      <c r="A94" s="3"/>
      <c r="B94" s="12" t="s">
        <v>305</v>
      </c>
      <c r="C94" s="129">
        <v>1114076</v>
      </c>
      <c r="D94" s="112"/>
      <c r="E94" s="229"/>
      <c r="F94" s="11" t="s">
        <v>255</v>
      </c>
      <c r="G94" s="11" t="s">
        <v>115</v>
      </c>
    </row>
    <row r="95" spans="1:7" ht="12.75" customHeight="1" x14ac:dyDescent="0.25">
      <c r="A95" s="3"/>
      <c r="B95" s="12" t="s">
        <v>251</v>
      </c>
      <c r="C95" s="129">
        <v>203831</v>
      </c>
      <c r="D95" s="112"/>
      <c r="E95" s="229"/>
      <c r="F95" s="11" t="s">
        <v>256</v>
      </c>
      <c r="G95" s="11" t="s">
        <v>181</v>
      </c>
    </row>
    <row r="96" spans="1:7" ht="12.75" customHeight="1" x14ac:dyDescent="0.25">
      <c r="A96" s="3"/>
      <c r="B96" s="12" t="s">
        <v>519</v>
      </c>
      <c r="C96" s="129">
        <v>187902</v>
      </c>
      <c r="D96" s="112"/>
      <c r="E96" s="229"/>
      <c r="F96" s="11" t="s">
        <v>439</v>
      </c>
      <c r="G96" s="11" t="s">
        <v>181</v>
      </c>
    </row>
    <row r="97" spans="1:7" ht="12.75" customHeight="1" x14ac:dyDescent="0.25">
      <c r="A97" s="3"/>
      <c r="B97" s="12" t="s">
        <v>520</v>
      </c>
      <c r="C97" s="129">
        <v>187902</v>
      </c>
      <c r="D97" s="112"/>
      <c r="E97" s="229"/>
      <c r="F97" s="11" t="s">
        <v>440</v>
      </c>
      <c r="G97" s="11" t="s">
        <v>181</v>
      </c>
    </row>
    <row r="98" spans="1:7" ht="12.75" customHeight="1" x14ac:dyDescent="0.25">
      <c r="A98" s="3"/>
      <c r="B98" s="12" t="s">
        <v>521</v>
      </c>
      <c r="C98" s="129">
        <v>187902</v>
      </c>
      <c r="D98" s="112"/>
      <c r="E98" s="229"/>
      <c r="F98" s="11" t="s">
        <v>441</v>
      </c>
      <c r="G98" s="11" t="s">
        <v>181</v>
      </c>
    </row>
    <row r="99" spans="1:7" ht="12.75" customHeight="1" x14ac:dyDescent="0.25">
      <c r="A99" s="3"/>
      <c r="B99" s="12" t="s">
        <v>521</v>
      </c>
      <c r="C99" s="129">
        <v>187902</v>
      </c>
      <c r="D99" s="112"/>
      <c r="E99" s="229"/>
      <c r="F99" s="11" t="s">
        <v>442</v>
      </c>
      <c r="G99" s="11" t="s">
        <v>181</v>
      </c>
    </row>
    <row r="100" spans="1:7" ht="12.75" customHeight="1" x14ac:dyDescent="0.25">
      <c r="A100" s="3"/>
      <c r="B100" s="12" t="s">
        <v>522</v>
      </c>
      <c r="C100" s="129">
        <v>0</v>
      </c>
      <c r="D100" s="112"/>
      <c r="E100" s="229"/>
      <c r="F100" s="11" t="s">
        <v>443</v>
      </c>
      <c r="G100" s="11" t="s">
        <v>444</v>
      </c>
    </row>
    <row r="101" spans="1:7" ht="12.75" customHeight="1" x14ac:dyDescent="0.25">
      <c r="A101" s="3"/>
      <c r="B101" s="12" t="s">
        <v>522</v>
      </c>
      <c r="C101" s="129">
        <v>0</v>
      </c>
      <c r="D101" s="112"/>
      <c r="E101" s="229"/>
      <c r="F101" s="11" t="s">
        <v>445</v>
      </c>
      <c r="G101" s="11" t="s">
        <v>444</v>
      </c>
    </row>
    <row r="102" spans="1:7" ht="12.75" customHeight="1" x14ac:dyDescent="0.25">
      <c r="A102" s="3"/>
      <c r="B102" s="12" t="s">
        <v>523</v>
      </c>
      <c r="C102" s="129">
        <v>0</v>
      </c>
      <c r="D102" s="112"/>
      <c r="E102" s="229"/>
      <c r="F102" s="11" t="s">
        <v>446</v>
      </c>
      <c r="G102" s="11" t="s">
        <v>444</v>
      </c>
    </row>
    <row r="103" spans="1:7" ht="12.75" customHeight="1" x14ac:dyDescent="0.25">
      <c r="A103" s="3"/>
      <c r="B103" s="12" t="s">
        <v>524</v>
      </c>
      <c r="C103" s="129">
        <v>0</v>
      </c>
      <c r="D103" s="112"/>
      <c r="E103" s="229"/>
      <c r="F103" s="11" t="s">
        <v>447</v>
      </c>
      <c r="G103" s="11" t="s">
        <v>444</v>
      </c>
    </row>
    <row r="104" spans="1:7" ht="12.75" customHeight="1" x14ac:dyDescent="0.25">
      <c r="A104" s="3"/>
      <c r="B104" s="12" t="s">
        <v>525</v>
      </c>
      <c r="C104" s="129">
        <v>0</v>
      </c>
      <c r="D104" s="112"/>
      <c r="E104" s="229"/>
      <c r="F104" s="11" t="s">
        <v>448</v>
      </c>
      <c r="G104" s="11" t="s">
        <v>444</v>
      </c>
    </row>
    <row r="105" spans="1:7" ht="12.75" customHeight="1" x14ac:dyDescent="0.25">
      <c r="A105" s="3"/>
      <c r="B105" s="12" t="s">
        <v>526</v>
      </c>
      <c r="C105" s="129">
        <v>128242</v>
      </c>
      <c r="D105" s="112"/>
      <c r="E105" s="229"/>
      <c r="F105" s="11" t="s">
        <v>449</v>
      </c>
      <c r="G105" s="11" t="s">
        <v>181</v>
      </c>
    </row>
    <row r="106" spans="1:7" ht="12.75" customHeight="1" x14ac:dyDescent="0.25">
      <c r="A106" s="3"/>
      <c r="B106" s="12" t="s">
        <v>527</v>
      </c>
      <c r="C106" s="129">
        <v>124569</v>
      </c>
      <c r="D106" s="112"/>
      <c r="E106" s="229"/>
      <c r="F106" s="11" t="s">
        <v>450</v>
      </c>
      <c r="G106" s="11" t="s">
        <v>181</v>
      </c>
    </row>
    <row r="107" spans="1:7" ht="12.75" customHeight="1" x14ac:dyDescent="0.25">
      <c r="A107" s="3"/>
      <c r="B107" s="12" t="s">
        <v>528</v>
      </c>
      <c r="C107" s="129">
        <v>123989</v>
      </c>
      <c r="D107" s="112"/>
      <c r="E107" s="229"/>
      <c r="F107" s="11" t="s">
        <v>451</v>
      </c>
      <c r="G107" s="11" t="s">
        <v>181</v>
      </c>
    </row>
    <row r="108" spans="1:7" ht="12.75" customHeight="1" x14ac:dyDescent="0.25">
      <c r="A108" s="3"/>
      <c r="B108" s="12" t="s">
        <v>528</v>
      </c>
      <c r="C108" s="129">
        <v>123988</v>
      </c>
      <c r="D108" s="112"/>
      <c r="E108" s="229"/>
      <c r="F108" s="11" t="s">
        <v>452</v>
      </c>
      <c r="G108" s="11" t="s">
        <v>181</v>
      </c>
    </row>
    <row r="109" spans="1:7" ht="12.75" customHeight="1" x14ac:dyDescent="0.25">
      <c r="A109" s="3"/>
      <c r="B109" s="12" t="s">
        <v>529</v>
      </c>
      <c r="C109" s="129">
        <v>0</v>
      </c>
      <c r="D109" s="112"/>
      <c r="E109" s="229"/>
      <c r="F109" s="11" t="s">
        <v>453</v>
      </c>
      <c r="G109" s="11" t="s">
        <v>444</v>
      </c>
    </row>
    <row r="110" spans="1:7" ht="12.75" customHeight="1" x14ac:dyDescent="0.25">
      <c r="A110" s="3"/>
      <c r="B110" s="12" t="s">
        <v>530</v>
      </c>
      <c r="C110" s="129">
        <v>0</v>
      </c>
      <c r="D110" s="112"/>
      <c r="E110" s="229"/>
      <c r="F110" s="11" t="s">
        <v>454</v>
      </c>
      <c r="G110" s="11" t="s">
        <v>444</v>
      </c>
    </row>
    <row r="111" spans="1:7" ht="12.75" customHeight="1" x14ac:dyDescent="0.25">
      <c r="A111" s="3"/>
      <c r="B111" s="12" t="s">
        <v>531</v>
      </c>
      <c r="C111" s="129">
        <v>0</v>
      </c>
      <c r="D111" s="112"/>
      <c r="E111" s="229"/>
      <c r="F111" s="11" t="s">
        <v>455</v>
      </c>
      <c r="G111" s="11" t="s">
        <v>444</v>
      </c>
    </row>
    <row r="112" spans="1:7" ht="12.75" customHeight="1" x14ac:dyDescent="0.25">
      <c r="A112" s="3"/>
      <c r="B112" s="12" t="s">
        <v>532</v>
      </c>
      <c r="C112" s="129">
        <v>0</v>
      </c>
      <c r="D112" s="112"/>
      <c r="E112" s="229"/>
      <c r="F112" s="11" t="s">
        <v>456</v>
      </c>
      <c r="G112" s="11" t="s">
        <v>444</v>
      </c>
    </row>
    <row r="113" spans="1:7" ht="12.75" customHeight="1" x14ac:dyDescent="0.25">
      <c r="A113" s="3"/>
      <c r="B113" s="12" t="s">
        <v>533</v>
      </c>
      <c r="C113" s="129">
        <v>0</v>
      </c>
      <c r="D113" s="112"/>
      <c r="E113" s="229"/>
      <c r="F113" s="11" t="s">
        <v>457</v>
      </c>
      <c r="G113" s="11" t="s">
        <v>444</v>
      </c>
    </row>
    <row r="114" spans="1:7" ht="12.75" customHeight="1" x14ac:dyDescent="0.25">
      <c r="A114" s="3"/>
      <c r="B114" s="12" t="s">
        <v>533</v>
      </c>
      <c r="C114" s="129">
        <v>0</v>
      </c>
      <c r="D114" s="112"/>
      <c r="E114" s="229"/>
      <c r="F114" s="11" t="s">
        <v>458</v>
      </c>
      <c r="G114" s="11" t="s">
        <v>444</v>
      </c>
    </row>
    <row r="115" spans="1:7" ht="12.75" customHeight="1" x14ac:dyDescent="0.25">
      <c r="A115" s="3"/>
      <c r="B115" s="12" t="s">
        <v>534</v>
      </c>
      <c r="C115" s="129">
        <v>0</v>
      </c>
      <c r="D115" s="112"/>
      <c r="E115" s="229"/>
      <c r="F115" s="11" t="s">
        <v>459</v>
      </c>
      <c r="G115" s="11" t="s">
        <v>444</v>
      </c>
    </row>
    <row r="116" spans="1:7" ht="12.75" customHeight="1" x14ac:dyDescent="0.25">
      <c r="A116" s="3"/>
      <c r="B116" s="12" t="s">
        <v>535</v>
      </c>
      <c r="C116" s="129">
        <v>0</v>
      </c>
      <c r="D116" s="112"/>
      <c r="E116" s="229"/>
      <c r="F116" s="11" t="s">
        <v>460</v>
      </c>
      <c r="G116" s="11" t="s">
        <v>444</v>
      </c>
    </row>
    <row r="117" spans="1:7" ht="12.75" customHeight="1" x14ac:dyDescent="0.25">
      <c r="A117" s="3"/>
      <c r="B117" s="12" t="s">
        <v>536</v>
      </c>
      <c r="C117" s="129">
        <v>0</v>
      </c>
      <c r="D117" s="112"/>
      <c r="E117" s="229"/>
      <c r="F117" s="11" t="s">
        <v>461</v>
      </c>
      <c r="G117" s="11" t="s">
        <v>444</v>
      </c>
    </row>
    <row r="118" spans="1:7" ht="12.75" customHeight="1" x14ac:dyDescent="0.25">
      <c r="A118" s="3"/>
      <c r="B118" s="12" t="s">
        <v>537</v>
      </c>
      <c r="C118" s="129">
        <v>0</v>
      </c>
      <c r="D118" s="112"/>
      <c r="E118" s="229"/>
      <c r="F118" s="11" t="s">
        <v>462</v>
      </c>
      <c r="G118" s="11" t="s">
        <v>444</v>
      </c>
    </row>
    <row r="119" spans="1:7" ht="12.75" customHeight="1" x14ac:dyDescent="0.25">
      <c r="A119" s="3"/>
      <c r="B119" s="12" t="s">
        <v>538</v>
      </c>
      <c r="C119" s="129">
        <v>280271</v>
      </c>
      <c r="D119" s="112"/>
      <c r="E119" s="229"/>
      <c r="F119" s="11" t="s">
        <v>463</v>
      </c>
      <c r="G119" s="11" t="s">
        <v>181</v>
      </c>
    </row>
    <row r="120" spans="1:7" ht="12.75" customHeight="1" x14ac:dyDescent="0.25">
      <c r="A120" s="3"/>
      <c r="B120" s="12" t="s">
        <v>539</v>
      </c>
      <c r="C120" s="129">
        <v>0</v>
      </c>
      <c r="D120" s="112"/>
      <c r="E120" s="229"/>
      <c r="F120" s="11" t="s">
        <v>464</v>
      </c>
      <c r="G120" s="11" t="s">
        <v>444</v>
      </c>
    </row>
    <row r="121" spans="1:7" ht="12.75" customHeight="1" x14ac:dyDescent="0.25">
      <c r="A121" s="3"/>
      <c r="B121" s="12" t="s">
        <v>540</v>
      </c>
      <c r="C121" s="129">
        <v>0</v>
      </c>
      <c r="D121" s="112"/>
      <c r="E121" s="229"/>
      <c r="F121" s="11" t="s">
        <v>465</v>
      </c>
      <c r="G121" s="11" t="s">
        <v>444</v>
      </c>
    </row>
    <row r="122" spans="1:7" ht="12.75" customHeight="1" x14ac:dyDescent="0.25">
      <c r="A122" s="3"/>
      <c r="B122" s="12" t="s">
        <v>541</v>
      </c>
      <c r="C122" s="129">
        <v>0</v>
      </c>
      <c r="D122" s="112"/>
      <c r="E122" s="229"/>
      <c r="F122" s="11" t="s">
        <v>466</v>
      </c>
      <c r="G122" s="11" t="s">
        <v>444</v>
      </c>
    </row>
    <row r="123" spans="1:7" ht="12.75" customHeight="1" x14ac:dyDescent="0.25">
      <c r="A123" s="3"/>
      <c r="B123" s="12" t="s">
        <v>542</v>
      </c>
      <c r="C123" s="129">
        <v>0</v>
      </c>
      <c r="D123" s="112"/>
      <c r="E123" s="229"/>
      <c r="F123" s="11" t="s">
        <v>467</v>
      </c>
      <c r="G123" s="11" t="s">
        <v>444</v>
      </c>
    </row>
    <row r="124" spans="1:7" ht="12.75" customHeight="1" x14ac:dyDescent="0.25">
      <c r="A124" s="3"/>
      <c r="B124" s="12" t="s">
        <v>543</v>
      </c>
      <c r="C124" s="129">
        <v>0</v>
      </c>
      <c r="D124" s="112"/>
      <c r="E124" s="229"/>
      <c r="F124" s="11" t="s">
        <v>468</v>
      </c>
      <c r="G124" s="11" t="s">
        <v>444</v>
      </c>
    </row>
    <row r="125" spans="1:7" ht="12.75" customHeight="1" x14ac:dyDescent="0.25">
      <c r="A125" s="3"/>
      <c r="B125" s="12" t="s">
        <v>544</v>
      </c>
      <c r="C125" s="129">
        <v>0</v>
      </c>
      <c r="D125" s="112"/>
      <c r="E125" s="229"/>
      <c r="F125" s="11" t="s">
        <v>469</v>
      </c>
      <c r="G125" s="11" t="s">
        <v>444</v>
      </c>
    </row>
    <row r="126" spans="1:7" ht="12.75" customHeight="1" x14ac:dyDescent="0.25">
      <c r="A126" s="3"/>
      <c r="B126" s="12" t="s">
        <v>544</v>
      </c>
      <c r="C126" s="129">
        <v>0</v>
      </c>
      <c r="D126" s="112"/>
      <c r="E126" s="229"/>
      <c r="F126" s="11" t="s">
        <v>470</v>
      </c>
      <c r="G126" s="11" t="s">
        <v>444</v>
      </c>
    </row>
    <row r="127" spans="1:7" ht="12.75" customHeight="1" x14ac:dyDescent="0.25">
      <c r="A127" s="3"/>
      <c r="B127" s="12" t="s">
        <v>545</v>
      </c>
      <c r="C127" s="129">
        <v>0</v>
      </c>
      <c r="D127" s="112"/>
      <c r="E127" s="229"/>
      <c r="F127" s="11" t="s">
        <v>471</v>
      </c>
      <c r="G127" s="11" t="s">
        <v>444</v>
      </c>
    </row>
    <row r="128" spans="1:7" ht="12.75" customHeight="1" x14ac:dyDescent="0.25">
      <c r="A128" s="3"/>
      <c r="B128" s="12" t="s">
        <v>546</v>
      </c>
      <c r="C128" s="129">
        <v>0</v>
      </c>
      <c r="D128" s="112"/>
      <c r="E128" s="229"/>
      <c r="F128" s="11" t="s">
        <v>472</v>
      </c>
      <c r="G128" s="11" t="s">
        <v>444</v>
      </c>
    </row>
    <row r="129" spans="1:7" ht="12.75" customHeight="1" x14ac:dyDescent="0.25">
      <c r="A129" s="3"/>
      <c r="B129" s="12" t="s">
        <v>546</v>
      </c>
      <c r="C129" s="129">
        <v>0</v>
      </c>
      <c r="D129" s="112"/>
      <c r="E129" s="229"/>
      <c r="F129" s="11" t="s">
        <v>473</v>
      </c>
      <c r="G129" s="11" t="s">
        <v>444</v>
      </c>
    </row>
    <row r="130" spans="1:7" ht="12.75" customHeight="1" x14ac:dyDescent="0.25">
      <c r="A130" s="3"/>
      <c r="B130" s="12" t="s">
        <v>547</v>
      </c>
      <c r="C130" s="129">
        <v>450261</v>
      </c>
      <c r="D130" s="112"/>
      <c r="E130" s="229"/>
      <c r="F130" s="11" t="s">
        <v>474</v>
      </c>
      <c r="G130" s="11" t="s">
        <v>181</v>
      </c>
    </row>
    <row r="131" spans="1:7" ht="12.75" customHeight="1" x14ac:dyDescent="0.25">
      <c r="A131" s="3"/>
      <c r="B131" s="12" t="s">
        <v>548</v>
      </c>
      <c r="C131" s="129">
        <v>450261</v>
      </c>
      <c r="D131" s="112"/>
      <c r="E131" s="229"/>
      <c r="F131" s="11" t="s">
        <v>475</v>
      </c>
      <c r="G131" s="11" t="s">
        <v>181</v>
      </c>
    </row>
    <row r="132" spans="1:7" ht="12.75" customHeight="1" x14ac:dyDescent="0.25">
      <c r="A132" s="3"/>
      <c r="B132" s="12" t="s">
        <v>549</v>
      </c>
      <c r="C132" s="129">
        <v>255358</v>
      </c>
      <c r="D132" s="112"/>
      <c r="E132" s="229"/>
      <c r="F132" s="11" t="s">
        <v>476</v>
      </c>
      <c r="G132" s="11" t="s">
        <v>181</v>
      </c>
    </row>
    <row r="133" spans="1:7" ht="12.75" customHeight="1" x14ac:dyDescent="0.25">
      <c r="A133" s="3"/>
      <c r="B133" s="12" t="s">
        <v>550</v>
      </c>
      <c r="C133" s="129">
        <v>255358</v>
      </c>
      <c r="D133" s="112"/>
      <c r="E133" s="229"/>
      <c r="F133" s="11" t="s">
        <v>477</v>
      </c>
      <c r="G133" s="11" t="s">
        <v>181</v>
      </c>
    </row>
    <row r="134" spans="1:7" ht="12.75" customHeight="1" x14ac:dyDescent="0.25">
      <c r="A134" s="3"/>
      <c r="B134" s="12" t="s">
        <v>551</v>
      </c>
      <c r="C134" s="129">
        <v>406476</v>
      </c>
      <c r="D134" s="112"/>
      <c r="E134" s="229"/>
      <c r="F134" s="11" t="s">
        <v>478</v>
      </c>
      <c r="G134" s="11" t="s">
        <v>181</v>
      </c>
    </row>
    <row r="135" spans="1:7" ht="12.75" customHeight="1" x14ac:dyDescent="0.25">
      <c r="A135" s="3"/>
      <c r="B135" s="12" t="s">
        <v>552</v>
      </c>
      <c r="C135" s="129">
        <v>406476</v>
      </c>
      <c r="D135" s="112"/>
      <c r="E135" s="229"/>
      <c r="F135" s="11" t="s">
        <v>479</v>
      </c>
      <c r="G135" s="11" t="s">
        <v>181</v>
      </c>
    </row>
    <row r="136" spans="1:7" ht="12.75" customHeight="1" x14ac:dyDescent="0.25">
      <c r="A136" s="3"/>
      <c r="B136" s="12" t="s">
        <v>516</v>
      </c>
      <c r="C136" s="129">
        <v>858792</v>
      </c>
      <c r="D136" s="112"/>
      <c r="E136" s="229"/>
      <c r="F136" s="11" t="s">
        <v>1579</v>
      </c>
      <c r="G136" s="11" t="s">
        <v>181</v>
      </c>
    </row>
    <row r="137" spans="1:7" ht="12.75" customHeight="1" x14ac:dyDescent="0.25">
      <c r="A137" s="3"/>
      <c r="B137" s="12" t="s">
        <v>1584</v>
      </c>
      <c r="C137" s="129">
        <v>0</v>
      </c>
      <c r="D137" s="112"/>
      <c r="E137" s="229"/>
      <c r="F137" s="11" t="s">
        <v>1580</v>
      </c>
      <c r="G137" s="11" t="s">
        <v>444</v>
      </c>
    </row>
    <row r="138" spans="1:7" ht="12.75" customHeight="1" x14ac:dyDescent="0.25">
      <c r="A138" s="23"/>
      <c r="B138" s="320" t="s">
        <v>11</v>
      </c>
      <c r="C138" s="13">
        <f>SUM(C139:C266)</f>
        <v>78514799</v>
      </c>
      <c r="D138" s="112"/>
      <c r="E138" s="227"/>
      <c r="F138" s="34"/>
      <c r="G138" s="34"/>
    </row>
    <row r="139" spans="1:7" ht="12.75" customHeight="1" x14ac:dyDescent="0.25">
      <c r="A139" s="23"/>
      <c r="B139" s="12" t="s">
        <v>222</v>
      </c>
      <c r="C139" s="129">
        <v>19265139</v>
      </c>
      <c r="D139" s="112"/>
      <c r="E139" s="227"/>
      <c r="F139" s="11" t="s">
        <v>153</v>
      </c>
      <c r="G139" s="11" t="s">
        <v>154</v>
      </c>
    </row>
    <row r="140" spans="1:7" ht="12.75" customHeight="1" x14ac:dyDescent="0.25">
      <c r="A140" s="23"/>
      <c r="B140" s="12" t="s">
        <v>223</v>
      </c>
      <c r="C140" s="129">
        <v>6231927</v>
      </c>
      <c r="D140" s="112"/>
      <c r="E140" s="227"/>
      <c r="F140" s="11" t="s">
        <v>155</v>
      </c>
      <c r="G140" s="11" t="s">
        <v>154</v>
      </c>
    </row>
    <row r="141" spans="1:7" ht="12.75" customHeight="1" x14ac:dyDescent="0.25">
      <c r="A141" s="23"/>
      <c r="B141" s="12" t="s">
        <v>224</v>
      </c>
      <c r="C141" s="129">
        <v>676238</v>
      </c>
      <c r="D141" s="112"/>
      <c r="E141" s="227"/>
      <c r="F141" s="11" t="s">
        <v>156</v>
      </c>
      <c r="G141" s="11" t="s">
        <v>154</v>
      </c>
    </row>
    <row r="142" spans="1:7" ht="12.75" customHeight="1" x14ac:dyDescent="0.25">
      <c r="A142" s="23"/>
      <c r="B142" s="12" t="s">
        <v>225</v>
      </c>
      <c r="C142" s="129">
        <v>1040028</v>
      </c>
      <c r="D142" s="112"/>
      <c r="E142" s="227"/>
      <c r="F142" s="11" t="s">
        <v>157</v>
      </c>
      <c r="G142" s="11" t="s">
        <v>154</v>
      </c>
    </row>
    <row r="143" spans="1:7" ht="12.75" customHeight="1" x14ac:dyDescent="0.25">
      <c r="A143" s="23"/>
      <c r="B143" s="12" t="s">
        <v>226</v>
      </c>
      <c r="C143" s="129">
        <v>557717</v>
      </c>
      <c r="D143" s="112"/>
      <c r="E143" s="227"/>
      <c r="F143" s="11" t="s">
        <v>158</v>
      </c>
      <c r="G143" s="11" t="s">
        <v>154</v>
      </c>
    </row>
    <row r="144" spans="1:7" ht="12.75" customHeight="1" x14ac:dyDescent="0.25">
      <c r="A144" s="23"/>
      <c r="B144" s="12" t="s">
        <v>227</v>
      </c>
      <c r="C144" s="129">
        <v>2028040</v>
      </c>
      <c r="D144" s="112"/>
      <c r="E144" s="227"/>
      <c r="F144" s="11" t="s">
        <v>159</v>
      </c>
      <c r="G144" s="11" t="s">
        <v>154</v>
      </c>
    </row>
    <row r="145" spans="1:7" ht="12.75" customHeight="1" x14ac:dyDescent="0.25">
      <c r="A145" s="23"/>
      <c r="B145" s="12" t="s">
        <v>228</v>
      </c>
      <c r="C145" s="129">
        <v>2413055</v>
      </c>
      <c r="D145" s="112"/>
      <c r="E145" s="227"/>
      <c r="F145" s="11" t="s">
        <v>160</v>
      </c>
      <c r="G145" s="11" t="s">
        <v>154</v>
      </c>
    </row>
    <row r="146" spans="1:7" ht="12.75" customHeight="1" x14ac:dyDescent="0.25">
      <c r="A146" s="23"/>
      <c r="B146" s="12" t="s">
        <v>229</v>
      </c>
      <c r="C146" s="129">
        <v>228895</v>
      </c>
      <c r="D146" s="112"/>
      <c r="E146" s="227"/>
      <c r="F146" s="11" t="s">
        <v>161</v>
      </c>
      <c r="G146" s="11" t="s">
        <v>154</v>
      </c>
    </row>
    <row r="147" spans="1:7" ht="12.75" customHeight="1" x14ac:dyDescent="0.25">
      <c r="A147" s="23"/>
      <c r="B147" s="12" t="s">
        <v>230</v>
      </c>
      <c r="C147" s="129">
        <v>251473</v>
      </c>
      <c r="D147" s="112"/>
      <c r="E147" s="227"/>
      <c r="F147" s="11" t="s">
        <v>162</v>
      </c>
      <c r="G147" s="11" t="s">
        <v>154</v>
      </c>
    </row>
    <row r="148" spans="1:7" ht="12.75" customHeight="1" x14ac:dyDescent="0.25">
      <c r="A148" s="23"/>
      <c r="B148" s="12" t="s">
        <v>231</v>
      </c>
      <c r="C148" s="129">
        <v>2725057</v>
      </c>
      <c r="D148" s="112"/>
      <c r="E148" s="227"/>
      <c r="F148" s="11" t="s">
        <v>163</v>
      </c>
      <c r="G148" s="11" t="s">
        <v>154</v>
      </c>
    </row>
    <row r="149" spans="1:7" ht="12.75" customHeight="1" x14ac:dyDescent="0.25">
      <c r="A149" s="23"/>
      <c r="B149" s="12" t="s">
        <v>232</v>
      </c>
      <c r="C149" s="129">
        <v>1585598</v>
      </c>
      <c r="D149" s="112"/>
      <c r="E149" s="227"/>
      <c r="F149" s="11" t="s">
        <v>164</v>
      </c>
      <c r="G149" s="11" t="s">
        <v>154</v>
      </c>
    </row>
    <row r="150" spans="1:7" ht="12.75" customHeight="1" x14ac:dyDescent="0.25">
      <c r="A150" s="23"/>
      <c r="B150" s="12" t="s">
        <v>233</v>
      </c>
      <c r="C150" s="129">
        <v>2071514</v>
      </c>
      <c r="D150" s="112"/>
      <c r="E150" s="227"/>
      <c r="F150" s="11" t="s">
        <v>165</v>
      </c>
      <c r="G150" s="11" t="s">
        <v>154</v>
      </c>
    </row>
    <row r="151" spans="1:7" ht="12.75" customHeight="1" x14ac:dyDescent="0.25">
      <c r="A151" s="23"/>
      <c r="B151" s="12" t="s">
        <v>234</v>
      </c>
      <c r="C151" s="129">
        <v>740416</v>
      </c>
      <c r="D151" s="112"/>
      <c r="E151" s="227"/>
      <c r="F151" s="11" t="s">
        <v>166</v>
      </c>
      <c r="G151" s="11" t="s">
        <v>154</v>
      </c>
    </row>
    <row r="152" spans="1:7" ht="12.75" customHeight="1" x14ac:dyDescent="0.25">
      <c r="A152" s="23"/>
      <c r="B152" s="12" t="s">
        <v>235</v>
      </c>
      <c r="C152" s="129">
        <v>1050997</v>
      </c>
      <c r="D152" s="112"/>
      <c r="E152" s="227"/>
      <c r="F152" s="11" t="s">
        <v>167</v>
      </c>
      <c r="G152" s="11" t="s">
        <v>154</v>
      </c>
    </row>
    <row r="153" spans="1:7" ht="12.75" customHeight="1" x14ac:dyDescent="0.25">
      <c r="A153" s="23"/>
      <c r="B153" s="12" t="s">
        <v>236</v>
      </c>
      <c r="C153" s="129">
        <v>2835481</v>
      </c>
      <c r="D153" s="112"/>
      <c r="E153" s="227"/>
      <c r="F153" s="11" t="s">
        <v>168</v>
      </c>
      <c r="G153" s="11" t="s">
        <v>154</v>
      </c>
    </row>
    <row r="154" spans="1:7" ht="12.75" customHeight="1" x14ac:dyDescent="0.25">
      <c r="A154" s="23"/>
      <c r="B154" s="12" t="s">
        <v>237</v>
      </c>
      <c r="C154" s="129">
        <v>1112508</v>
      </c>
      <c r="D154" s="112"/>
      <c r="E154" s="227"/>
      <c r="F154" s="11" t="s">
        <v>169</v>
      </c>
      <c r="G154" s="11" t="s">
        <v>154</v>
      </c>
    </row>
    <row r="155" spans="1:7" ht="12.75" customHeight="1" x14ac:dyDescent="0.25">
      <c r="A155" s="23"/>
      <c r="B155" s="12" t="s">
        <v>238</v>
      </c>
      <c r="C155" s="129">
        <v>442841</v>
      </c>
      <c r="D155" s="112"/>
      <c r="E155" s="227"/>
      <c r="F155" s="11" t="s">
        <v>170</v>
      </c>
      <c r="G155" s="11" t="s">
        <v>154</v>
      </c>
    </row>
    <row r="156" spans="1:7" ht="12.75" customHeight="1" x14ac:dyDescent="0.25">
      <c r="A156" s="23"/>
      <c r="B156" s="12" t="s">
        <v>239</v>
      </c>
      <c r="C156" s="129">
        <v>1180050</v>
      </c>
      <c r="D156" s="112"/>
      <c r="E156" s="227"/>
      <c r="F156" s="11" t="s">
        <v>171</v>
      </c>
      <c r="G156" s="11" t="s">
        <v>154</v>
      </c>
    </row>
    <row r="157" spans="1:7" ht="12.75" customHeight="1" x14ac:dyDescent="0.25">
      <c r="A157" s="23"/>
      <c r="B157" s="12" t="s">
        <v>245</v>
      </c>
      <c r="C157" s="129">
        <v>190683</v>
      </c>
      <c r="D157" s="112"/>
      <c r="E157" s="227"/>
      <c r="F157" s="11" t="s">
        <v>177</v>
      </c>
      <c r="G157" s="11" t="s">
        <v>154</v>
      </c>
    </row>
    <row r="158" spans="1:7" ht="12.75" customHeight="1" x14ac:dyDescent="0.25">
      <c r="A158" s="23"/>
      <c r="B158" s="12" t="s">
        <v>247</v>
      </c>
      <c r="C158" s="129">
        <v>585120</v>
      </c>
      <c r="D158" s="112"/>
      <c r="E158" s="227"/>
      <c r="F158" s="11" t="s">
        <v>179</v>
      </c>
      <c r="G158" s="11" t="s">
        <v>154</v>
      </c>
    </row>
    <row r="159" spans="1:7" ht="12.75" customHeight="1" x14ac:dyDescent="0.25">
      <c r="A159" s="23"/>
      <c r="B159" s="12" t="s">
        <v>1590</v>
      </c>
      <c r="C159" s="129">
        <v>0</v>
      </c>
      <c r="D159" s="112"/>
      <c r="E159" s="227"/>
      <c r="F159" s="11" t="s">
        <v>1585</v>
      </c>
      <c r="G159" s="11" t="s">
        <v>1462</v>
      </c>
    </row>
    <row r="160" spans="1:7" ht="12.75" customHeight="1" x14ac:dyDescent="0.25">
      <c r="A160" s="23"/>
      <c r="B160" s="12" t="s">
        <v>306</v>
      </c>
      <c r="C160" s="129">
        <v>0</v>
      </c>
      <c r="D160" s="112"/>
      <c r="E160" s="227"/>
      <c r="F160" s="11" t="s">
        <v>257</v>
      </c>
      <c r="G160" s="11" t="s">
        <v>258</v>
      </c>
    </row>
    <row r="161" spans="1:7" ht="12.75" customHeight="1" x14ac:dyDescent="0.25">
      <c r="A161" s="23"/>
      <c r="B161" s="12" t="s">
        <v>307</v>
      </c>
      <c r="C161" s="129">
        <v>0</v>
      </c>
      <c r="D161" s="112"/>
      <c r="E161" s="227"/>
      <c r="F161" s="11" t="s">
        <v>259</v>
      </c>
      <c r="G161" s="11" t="s">
        <v>260</v>
      </c>
    </row>
    <row r="162" spans="1:7" ht="12.75" customHeight="1" x14ac:dyDescent="0.25">
      <c r="A162" s="23"/>
      <c r="B162" s="12" t="s">
        <v>306</v>
      </c>
      <c r="C162" s="129">
        <v>0</v>
      </c>
      <c r="D162" s="112"/>
      <c r="E162" s="227"/>
      <c r="F162" s="11" t="s">
        <v>261</v>
      </c>
      <c r="G162" s="11" t="s">
        <v>258</v>
      </c>
    </row>
    <row r="163" spans="1:7" ht="12.75" customHeight="1" x14ac:dyDescent="0.25">
      <c r="A163" s="23"/>
      <c r="B163" s="12" t="s">
        <v>307</v>
      </c>
      <c r="C163" s="129">
        <v>0</v>
      </c>
      <c r="D163" s="112"/>
      <c r="E163" s="227"/>
      <c r="F163" s="11" t="s">
        <v>262</v>
      </c>
      <c r="G163" s="11" t="s">
        <v>260</v>
      </c>
    </row>
    <row r="164" spans="1:7" ht="12.75" customHeight="1" x14ac:dyDescent="0.25">
      <c r="A164" s="23"/>
      <c r="B164" s="12" t="s">
        <v>308</v>
      </c>
      <c r="C164" s="129">
        <v>0</v>
      </c>
      <c r="D164" s="112"/>
      <c r="E164" s="227"/>
      <c r="F164" s="11" t="s">
        <v>263</v>
      </c>
      <c r="G164" s="11" t="s">
        <v>258</v>
      </c>
    </row>
    <row r="165" spans="1:7" ht="12.75" customHeight="1" x14ac:dyDescent="0.25">
      <c r="A165" s="23"/>
      <c r="B165" s="12" t="s">
        <v>1591</v>
      </c>
      <c r="C165" s="129">
        <v>0</v>
      </c>
      <c r="D165" s="112"/>
      <c r="E165" s="227"/>
      <c r="F165" s="11" t="s">
        <v>1586</v>
      </c>
      <c r="G165" s="11" t="s">
        <v>258</v>
      </c>
    </row>
    <row r="166" spans="1:7" ht="12.75" customHeight="1" x14ac:dyDescent="0.25">
      <c r="A166" s="23"/>
      <c r="B166" s="12" t="s">
        <v>307</v>
      </c>
      <c r="C166" s="129">
        <v>0</v>
      </c>
      <c r="D166" s="112"/>
      <c r="E166" s="227"/>
      <c r="F166" s="11" t="s">
        <v>264</v>
      </c>
      <c r="G166" s="11" t="s">
        <v>260</v>
      </c>
    </row>
    <row r="167" spans="1:7" ht="12.75" customHeight="1" x14ac:dyDescent="0.25">
      <c r="A167" s="23"/>
      <c r="B167" s="12" t="s">
        <v>306</v>
      </c>
      <c r="C167" s="129">
        <v>0</v>
      </c>
      <c r="D167" s="112"/>
      <c r="E167" s="227"/>
      <c r="F167" s="11" t="s">
        <v>1587</v>
      </c>
      <c r="G167" s="11" t="s">
        <v>258</v>
      </c>
    </row>
    <row r="168" spans="1:7" ht="12.75" customHeight="1" x14ac:dyDescent="0.25">
      <c r="A168" s="23"/>
      <c r="B168" s="12" t="s">
        <v>307</v>
      </c>
      <c r="C168" s="129">
        <v>0</v>
      </c>
      <c r="D168" s="112"/>
      <c r="E168" s="227"/>
      <c r="F168" s="11" t="s">
        <v>265</v>
      </c>
      <c r="G168" s="11" t="s">
        <v>260</v>
      </c>
    </row>
    <row r="169" spans="1:7" ht="12.75" customHeight="1" x14ac:dyDescent="0.25">
      <c r="A169" s="23"/>
      <c r="B169" s="12" t="s">
        <v>309</v>
      </c>
      <c r="C169" s="129">
        <v>0</v>
      </c>
      <c r="D169" s="112"/>
      <c r="E169" s="227"/>
      <c r="F169" s="11" t="s">
        <v>266</v>
      </c>
      <c r="G169" s="11" t="s">
        <v>258</v>
      </c>
    </row>
    <row r="170" spans="1:7" ht="12.75" customHeight="1" x14ac:dyDescent="0.25">
      <c r="A170" s="23"/>
      <c r="B170" s="12" t="s">
        <v>307</v>
      </c>
      <c r="C170" s="129">
        <v>0</v>
      </c>
      <c r="D170" s="112"/>
      <c r="E170" s="227"/>
      <c r="F170" s="11" t="s">
        <v>267</v>
      </c>
      <c r="G170" s="11" t="s">
        <v>260</v>
      </c>
    </row>
    <row r="171" spans="1:7" ht="12.75" customHeight="1" x14ac:dyDescent="0.25">
      <c r="A171" s="23"/>
      <c r="B171" s="12" t="s">
        <v>310</v>
      </c>
      <c r="C171" s="129">
        <v>0</v>
      </c>
      <c r="D171" s="112"/>
      <c r="E171" s="227"/>
      <c r="F171" s="11" t="s">
        <v>268</v>
      </c>
      <c r="G171" s="11" t="s">
        <v>258</v>
      </c>
    </row>
    <row r="172" spans="1:7" ht="12.75" customHeight="1" x14ac:dyDescent="0.25">
      <c r="A172" s="23"/>
      <c r="B172" s="12" t="s">
        <v>307</v>
      </c>
      <c r="C172" s="129">
        <v>0</v>
      </c>
      <c r="D172" s="112"/>
      <c r="E172" s="227"/>
      <c r="F172" s="11" t="s">
        <v>269</v>
      </c>
      <c r="G172" s="11" t="s">
        <v>260</v>
      </c>
    </row>
    <row r="173" spans="1:7" ht="12.75" customHeight="1" x14ac:dyDescent="0.25">
      <c r="A173" s="23"/>
      <c r="B173" s="12" t="s">
        <v>310</v>
      </c>
      <c r="C173" s="129">
        <v>0</v>
      </c>
      <c r="D173" s="112"/>
      <c r="E173" s="227"/>
      <c r="F173" s="11" t="s">
        <v>270</v>
      </c>
      <c r="G173" s="11" t="s">
        <v>258</v>
      </c>
    </row>
    <row r="174" spans="1:7" ht="12.75" customHeight="1" x14ac:dyDescent="0.25">
      <c r="A174" s="23"/>
      <c r="B174" s="12" t="s">
        <v>307</v>
      </c>
      <c r="C174" s="129">
        <v>0</v>
      </c>
      <c r="D174" s="112"/>
      <c r="E174" s="227"/>
      <c r="F174" s="11" t="s">
        <v>271</v>
      </c>
      <c r="G174" s="11" t="s">
        <v>260</v>
      </c>
    </row>
    <row r="175" spans="1:7" ht="12.75" customHeight="1" x14ac:dyDescent="0.25">
      <c r="A175" s="23"/>
      <c r="B175" s="12" t="s">
        <v>311</v>
      </c>
      <c r="C175" s="129">
        <v>0</v>
      </c>
      <c r="D175" s="112"/>
      <c r="E175" s="227"/>
      <c r="F175" s="11" t="s">
        <v>272</v>
      </c>
      <c r="G175" s="11" t="s">
        <v>258</v>
      </c>
    </row>
    <row r="176" spans="1:7" ht="12.75" customHeight="1" x14ac:dyDescent="0.25">
      <c r="A176" s="23"/>
      <c r="B176" s="12" t="s">
        <v>307</v>
      </c>
      <c r="C176" s="129">
        <v>0</v>
      </c>
      <c r="D176" s="112"/>
      <c r="E176" s="227"/>
      <c r="F176" s="11" t="s">
        <v>273</v>
      </c>
      <c r="G176" s="11" t="s">
        <v>260</v>
      </c>
    </row>
    <row r="177" spans="1:7" ht="12.75" customHeight="1" x14ac:dyDescent="0.25">
      <c r="A177" s="23"/>
      <c r="B177" s="12" t="s">
        <v>312</v>
      </c>
      <c r="C177" s="129">
        <v>0</v>
      </c>
      <c r="D177" s="112"/>
      <c r="E177" s="227"/>
      <c r="F177" s="11" t="s">
        <v>274</v>
      </c>
      <c r="G177" s="11" t="s">
        <v>258</v>
      </c>
    </row>
    <row r="178" spans="1:7" ht="12.75" customHeight="1" x14ac:dyDescent="0.25">
      <c r="A178" s="23"/>
      <c r="B178" s="12" t="s">
        <v>307</v>
      </c>
      <c r="C178" s="129">
        <v>0</v>
      </c>
      <c r="D178" s="112"/>
      <c r="E178" s="227"/>
      <c r="F178" s="11" t="s">
        <v>275</v>
      </c>
      <c r="G178" s="11" t="s">
        <v>260</v>
      </c>
    </row>
    <row r="179" spans="1:7" ht="12.75" customHeight="1" x14ac:dyDescent="0.25">
      <c r="A179" s="23"/>
      <c r="B179" s="12" t="s">
        <v>313</v>
      </c>
      <c r="C179" s="129">
        <v>0</v>
      </c>
      <c r="D179" s="112"/>
      <c r="E179" s="227"/>
      <c r="F179" s="11" t="s">
        <v>276</v>
      </c>
      <c r="G179" s="11" t="s">
        <v>258</v>
      </c>
    </row>
    <row r="180" spans="1:7" ht="12.75" customHeight="1" x14ac:dyDescent="0.25">
      <c r="A180" s="23"/>
      <c r="B180" s="12" t="s">
        <v>314</v>
      </c>
      <c r="C180" s="129">
        <v>0</v>
      </c>
      <c r="D180" s="112"/>
      <c r="E180" s="227"/>
      <c r="F180" s="11" t="s">
        <v>277</v>
      </c>
      <c r="G180" s="11" t="s">
        <v>278</v>
      </c>
    </row>
    <row r="181" spans="1:7" ht="12.75" customHeight="1" x14ac:dyDescent="0.25">
      <c r="A181" s="23"/>
      <c r="B181" s="12" t="s">
        <v>315</v>
      </c>
      <c r="C181" s="129">
        <v>0</v>
      </c>
      <c r="D181" s="112"/>
      <c r="E181" s="227"/>
      <c r="F181" s="11" t="s">
        <v>279</v>
      </c>
      <c r="G181" s="11" t="s">
        <v>280</v>
      </c>
    </row>
    <row r="182" spans="1:7" ht="12.75" customHeight="1" x14ac:dyDescent="0.25">
      <c r="A182" s="23"/>
      <c r="B182" s="12" t="s">
        <v>315</v>
      </c>
      <c r="C182" s="129">
        <v>0</v>
      </c>
      <c r="D182" s="112"/>
      <c r="E182" s="227"/>
      <c r="F182" s="11" t="s">
        <v>281</v>
      </c>
      <c r="G182" s="11" t="s">
        <v>280</v>
      </c>
    </row>
    <row r="183" spans="1:7" ht="12.75" customHeight="1" x14ac:dyDescent="0.25">
      <c r="A183" s="23"/>
      <c r="B183" s="12" t="s">
        <v>316</v>
      </c>
      <c r="C183" s="129">
        <v>0</v>
      </c>
      <c r="D183" s="112"/>
      <c r="E183" s="227"/>
      <c r="F183" s="11" t="s">
        <v>282</v>
      </c>
      <c r="G183" s="11" t="s">
        <v>280</v>
      </c>
    </row>
    <row r="184" spans="1:7" ht="12.75" customHeight="1" x14ac:dyDescent="0.25">
      <c r="A184" s="23"/>
      <c r="B184" s="12" t="s">
        <v>316</v>
      </c>
      <c r="C184" s="129">
        <v>0</v>
      </c>
      <c r="D184" s="112"/>
      <c r="E184" s="227"/>
      <c r="F184" s="11" t="s">
        <v>283</v>
      </c>
      <c r="G184" s="11" t="s">
        <v>280</v>
      </c>
    </row>
    <row r="185" spans="1:7" ht="12.75" customHeight="1" x14ac:dyDescent="0.25">
      <c r="A185" s="23"/>
      <c r="B185" s="12" t="s">
        <v>317</v>
      </c>
      <c r="C185" s="129">
        <v>0</v>
      </c>
      <c r="D185" s="112"/>
      <c r="E185" s="227"/>
      <c r="F185" s="11" t="s">
        <v>284</v>
      </c>
      <c r="G185" s="11" t="s">
        <v>280</v>
      </c>
    </row>
    <row r="186" spans="1:7" ht="12.75" customHeight="1" x14ac:dyDescent="0.25">
      <c r="A186" s="23"/>
      <c r="B186" s="12" t="s">
        <v>317</v>
      </c>
      <c r="C186" s="129">
        <v>0</v>
      </c>
      <c r="D186" s="112"/>
      <c r="E186" s="227"/>
      <c r="F186" s="11" t="s">
        <v>285</v>
      </c>
      <c r="G186" s="11" t="s">
        <v>280</v>
      </c>
    </row>
    <row r="187" spans="1:7" ht="12.75" customHeight="1" x14ac:dyDescent="0.25">
      <c r="A187" s="23"/>
      <c r="B187" s="12" t="s">
        <v>317</v>
      </c>
      <c r="C187" s="129">
        <v>0</v>
      </c>
      <c r="D187" s="112"/>
      <c r="E187" s="227"/>
      <c r="F187" s="11" t="s">
        <v>286</v>
      </c>
      <c r="G187" s="11" t="s">
        <v>280</v>
      </c>
    </row>
    <row r="188" spans="1:7" ht="12.75" customHeight="1" x14ac:dyDescent="0.25">
      <c r="A188" s="23"/>
      <c r="B188" s="12" t="s">
        <v>317</v>
      </c>
      <c r="C188" s="129">
        <v>0</v>
      </c>
      <c r="D188" s="112"/>
      <c r="E188" s="227"/>
      <c r="F188" s="11" t="s">
        <v>287</v>
      </c>
      <c r="G188" s="11" t="s">
        <v>280</v>
      </c>
    </row>
    <row r="189" spans="1:7" ht="12.75" customHeight="1" x14ac:dyDescent="0.25">
      <c r="A189" s="23"/>
      <c r="B189" s="12" t="s">
        <v>317</v>
      </c>
      <c r="C189" s="129">
        <v>0</v>
      </c>
      <c r="D189" s="112"/>
      <c r="E189" s="227"/>
      <c r="F189" s="11" t="s">
        <v>288</v>
      </c>
      <c r="G189" s="11" t="s">
        <v>280</v>
      </c>
    </row>
    <row r="190" spans="1:7" ht="12.75" customHeight="1" x14ac:dyDescent="0.25">
      <c r="A190" s="23"/>
      <c r="B190" s="12" t="s">
        <v>317</v>
      </c>
      <c r="C190" s="129">
        <v>0</v>
      </c>
      <c r="D190" s="112"/>
      <c r="E190" s="227"/>
      <c r="F190" s="11" t="s">
        <v>289</v>
      </c>
      <c r="G190" s="11" t="s">
        <v>280</v>
      </c>
    </row>
    <row r="191" spans="1:7" ht="12.75" customHeight="1" x14ac:dyDescent="0.25">
      <c r="A191" s="23"/>
      <c r="B191" s="12" t="s">
        <v>317</v>
      </c>
      <c r="C191" s="129">
        <v>0</v>
      </c>
      <c r="D191" s="112"/>
      <c r="E191" s="227"/>
      <c r="F191" s="11" t="s">
        <v>290</v>
      </c>
      <c r="G191" s="11" t="s">
        <v>280</v>
      </c>
    </row>
    <row r="192" spans="1:7" ht="12.75" customHeight="1" x14ac:dyDescent="0.25">
      <c r="A192" s="23"/>
      <c r="B192" s="12" t="s">
        <v>317</v>
      </c>
      <c r="C192" s="129">
        <v>0</v>
      </c>
      <c r="D192" s="112"/>
      <c r="E192" s="227"/>
      <c r="F192" s="11" t="s">
        <v>291</v>
      </c>
      <c r="G192" s="11" t="s">
        <v>280</v>
      </c>
    </row>
    <row r="193" spans="1:7" ht="12.75" customHeight="1" x14ac:dyDescent="0.25">
      <c r="A193" s="23"/>
      <c r="B193" s="12" t="s">
        <v>317</v>
      </c>
      <c r="C193" s="129">
        <v>0</v>
      </c>
      <c r="D193" s="112"/>
      <c r="E193" s="227"/>
      <c r="F193" s="11" t="s">
        <v>292</v>
      </c>
      <c r="G193" s="11" t="s">
        <v>280</v>
      </c>
    </row>
    <row r="194" spans="1:7" ht="12.75" customHeight="1" x14ac:dyDescent="0.25">
      <c r="A194" s="23"/>
      <c r="B194" s="12" t="s">
        <v>317</v>
      </c>
      <c r="C194" s="129">
        <v>0</v>
      </c>
      <c r="D194" s="112"/>
      <c r="E194" s="227"/>
      <c r="F194" s="11" t="s">
        <v>293</v>
      </c>
      <c r="G194" s="11" t="s">
        <v>280</v>
      </c>
    </row>
    <row r="195" spans="1:7" ht="12.75" customHeight="1" x14ac:dyDescent="0.25">
      <c r="A195" s="23"/>
      <c r="B195" s="12" t="s">
        <v>318</v>
      </c>
      <c r="C195" s="129">
        <v>0</v>
      </c>
      <c r="D195" s="112"/>
      <c r="E195" s="227"/>
      <c r="F195" s="11" t="s">
        <v>294</v>
      </c>
      <c r="G195" s="11" t="s">
        <v>280</v>
      </c>
    </row>
    <row r="196" spans="1:7" ht="12.75" customHeight="1" x14ac:dyDescent="0.25">
      <c r="A196" s="23"/>
      <c r="B196" s="12" t="s">
        <v>319</v>
      </c>
      <c r="C196" s="129">
        <v>0</v>
      </c>
      <c r="D196" s="112"/>
      <c r="E196" s="227"/>
      <c r="F196" s="11" t="s">
        <v>295</v>
      </c>
      <c r="G196" s="11" t="s">
        <v>280</v>
      </c>
    </row>
    <row r="197" spans="1:7" ht="12.75" customHeight="1" x14ac:dyDescent="0.25">
      <c r="A197" s="23"/>
      <c r="B197" s="12" t="s">
        <v>320</v>
      </c>
      <c r="C197" s="129">
        <v>0</v>
      </c>
      <c r="D197" s="112"/>
      <c r="E197" s="227"/>
      <c r="F197" s="11" t="s">
        <v>296</v>
      </c>
      <c r="G197" s="11" t="s">
        <v>280</v>
      </c>
    </row>
    <row r="198" spans="1:7" ht="12.75" customHeight="1" x14ac:dyDescent="0.25">
      <c r="A198" s="23"/>
      <c r="B198" s="12" t="s">
        <v>321</v>
      </c>
      <c r="C198" s="129">
        <v>0</v>
      </c>
      <c r="D198" s="112"/>
      <c r="E198" s="227"/>
      <c r="F198" s="11" t="s">
        <v>297</v>
      </c>
      <c r="G198" s="11" t="s">
        <v>260</v>
      </c>
    </row>
    <row r="199" spans="1:7" ht="12.75" customHeight="1" x14ac:dyDescent="0.25">
      <c r="A199" s="23"/>
      <c r="B199" s="12" t="s">
        <v>322</v>
      </c>
      <c r="C199" s="129">
        <v>0</v>
      </c>
      <c r="D199" s="112"/>
      <c r="E199" s="227"/>
      <c r="F199" s="11" t="s">
        <v>298</v>
      </c>
      <c r="G199" s="11" t="s">
        <v>280</v>
      </c>
    </row>
    <row r="200" spans="1:7" ht="12.75" customHeight="1" x14ac:dyDescent="0.25">
      <c r="A200" s="23"/>
      <c r="B200" s="12" t="s">
        <v>322</v>
      </c>
      <c r="C200" s="129">
        <v>0</v>
      </c>
      <c r="D200" s="112"/>
      <c r="E200" s="227"/>
      <c r="F200" s="11" t="s">
        <v>299</v>
      </c>
      <c r="G200" s="11" t="s">
        <v>280</v>
      </c>
    </row>
    <row r="201" spans="1:7" ht="12.75" customHeight="1" x14ac:dyDescent="0.25">
      <c r="A201" s="23"/>
      <c r="B201" s="12" t="s">
        <v>323</v>
      </c>
      <c r="C201" s="129">
        <v>0</v>
      </c>
      <c r="D201" s="112"/>
      <c r="E201" s="227"/>
      <c r="F201" s="11" t="s">
        <v>300</v>
      </c>
      <c r="G201" s="11" t="s">
        <v>301</v>
      </c>
    </row>
    <row r="202" spans="1:7" ht="12.75" customHeight="1" x14ac:dyDescent="0.25">
      <c r="A202" s="23"/>
      <c r="B202" s="12" t="s">
        <v>375</v>
      </c>
      <c r="C202" s="129">
        <v>0</v>
      </c>
      <c r="D202" s="112"/>
      <c r="E202" s="227"/>
      <c r="F202" s="11" t="s">
        <v>324</v>
      </c>
      <c r="G202" s="11" t="s">
        <v>280</v>
      </c>
    </row>
    <row r="203" spans="1:7" ht="12.75" customHeight="1" x14ac:dyDescent="0.25">
      <c r="A203" s="23"/>
      <c r="B203" s="12" t="s">
        <v>376</v>
      </c>
      <c r="C203" s="129">
        <v>0</v>
      </c>
      <c r="D203" s="112"/>
      <c r="E203" s="227"/>
      <c r="F203" s="11" t="s">
        <v>325</v>
      </c>
      <c r="G203" s="11" t="s">
        <v>280</v>
      </c>
    </row>
    <row r="204" spans="1:7" ht="12.75" customHeight="1" x14ac:dyDescent="0.25">
      <c r="A204" s="23"/>
      <c r="B204" s="12" t="s">
        <v>376</v>
      </c>
      <c r="C204" s="129">
        <v>0</v>
      </c>
      <c r="D204" s="112"/>
      <c r="E204" s="227"/>
      <c r="F204" s="11" t="s">
        <v>326</v>
      </c>
      <c r="G204" s="11" t="s">
        <v>280</v>
      </c>
    </row>
    <row r="205" spans="1:7" ht="12.75" customHeight="1" x14ac:dyDescent="0.25">
      <c r="A205" s="23"/>
      <c r="B205" s="12" t="s">
        <v>377</v>
      </c>
      <c r="C205" s="129">
        <v>0</v>
      </c>
      <c r="D205" s="112"/>
      <c r="E205" s="227"/>
      <c r="F205" s="11" t="s">
        <v>327</v>
      </c>
      <c r="G205" s="11" t="s">
        <v>258</v>
      </c>
    </row>
    <row r="206" spans="1:7" ht="12.75" customHeight="1" x14ac:dyDescent="0.25">
      <c r="A206" s="23"/>
      <c r="B206" s="12" t="s">
        <v>378</v>
      </c>
      <c r="C206" s="129">
        <v>0</v>
      </c>
      <c r="D206" s="112"/>
      <c r="E206" s="227"/>
      <c r="F206" s="11" t="s">
        <v>328</v>
      </c>
      <c r="G206" s="11" t="s">
        <v>258</v>
      </c>
    </row>
    <row r="207" spans="1:7" ht="12.75" customHeight="1" x14ac:dyDescent="0.25">
      <c r="A207" s="23"/>
      <c r="B207" s="12" t="s">
        <v>379</v>
      </c>
      <c r="C207" s="129">
        <v>0</v>
      </c>
      <c r="D207" s="112"/>
      <c r="E207" s="227"/>
      <c r="F207" s="11" t="s">
        <v>329</v>
      </c>
      <c r="G207" s="11" t="s">
        <v>258</v>
      </c>
    </row>
    <row r="208" spans="1:7" ht="12.75" customHeight="1" x14ac:dyDescent="0.25">
      <c r="A208" s="23"/>
      <c r="B208" s="12" t="s">
        <v>380</v>
      </c>
      <c r="C208" s="129">
        <v>0</v>
      </c>
      <c r="D208" s="112"/>
      <c r="E208" s="227"/>
      <c r="F208" s="11" t="s">
        <v>330</v>
      </c>
      <c r="G208" s="11" t="s">
        <v>258</v>
      </c>
    </row>
    <row r="209" spans="1:7" ht="12.75" customHeight="1" x14ac:dyDescent="0.25">
      <c r="A209" s="23"/>
      <c r="B209" s="12" t="s">
        <v>381</v>
      </c>
      <c r="C209" s="129">
        <v>0</v>
      </c>
      <c r="D209" s="112"/>
      <c r="E209" s="227"/>
      <c r="F209" s="11" t="s">
        <v>331</v>
      </c>
      <c r="G209" s="11" t="s">
        <v>258</v>
      </c>
    </row>
    <row r="210" spans="1:7" ht="12.75" customHeight="1" x14ac:dyDescent="0.25">
      <c r="A210" s="23"/>
      <c r="B210" s="12" t="s">
        <v>382</v>
      </c>
      <c r="C210" s="129">
        <v>0</v>
      </c>
      <c r="D210" s="112"/>
      <c r="E210" s="227"/>
      <c r="F210" s="11" t="s">
        <v>332</v>
      </c>
      <c r="G210" s="11" t="s">
        <v>258</v>
      </c>
    </row>
    <row r="211" spans="1:7" ht="12.75" customHeight="1" x14ac:dyDescent="0.25">
      <c r="A211" s="23"/>
      <c r="B211" s="12" t="s">
        <v>383</v>
      </c>
      <c r="C211" s="129">
        <v>416242</v>
      </c>
      <c r="D211" s="112"/>
      <c r="E211" s="227"/>
      <c r="F211" s="11" t="s">
        <v>333</v>
      </c>
      <c r="G211" s="11" t="s">
        <v>334</v>
      </c>
    </row>
    <row r="212" spans="1:7" ht="12.75" customHeight="1" x14ac:dyDescent="0.25">
      <c r="A212" s="23"/>
      <c r="B212" s="12" t="s">
        <v>384</v>
      </c>
      <c r="C212" s="129">
        <v>0</v>
      </c>
      <c r="D212" s="112"/>
      <c r="E212" s="227"/>
      <c r="F212" s="11" t="s">
        <v>335</v>
      </c>
      <c r="G212" s="11" t="s">
        <v>258</v>
      </c>
    </row>
    <row r="213" spans="1:7" ht="12.75" customHeight="1" x14ac:dyDescent="0.25">
      <c r="A213" s="23"/>
      <c r="B213" s="12" t="s">
        <v>385</v>
      </c>
      <c r="C213" s="129">
        <v>0</v>
      </c>
      <c r="D213" s="112"/>
      <c r="E213" s="227"/>
      <c r="F213" s="11" t="s">
        <v>336</v>
      </c>
      <c r="G213" s="11" t="s">
        <v>258</v>
      </c>
    </row>
    <row r="214" spans="1:7" ht="12.75" customHeight="1" x14ac:dyDescent="0.25">
      <c r="A214" s="23"/>
      <c r="B214" s="12" t="s">
        <v>386</v>
      </c>
      <c r="C214" s="129">
        <v>0</v>
      </c>
      <c r="D214" s="112"/>
      <c r="E214" s="227"/>
      <c r="F214" s="11" t="s">
        <v>337</v>
      </c>
      <c r="G214" s="11" t="s">
        <v>258</v>
      </c>
    </row>
    <row r="215" spans="1:7" ht="12.75" customHeight="1" x14ac:dyDescent="0.25">
      <c r="A215" s="23"/>
      <c r="B215" s="12" t="s">
        <v>387</v>
      </c>
      <c r="C215" s="129">
        <v>0</v>
      </c>
      <c r="D215" s="112"/>
      <c r="E215" s="227"/>
      <c r="F215" s="11" t="s">
        <v>338</v>
      </c>
      <c r="G215" s="11" t="s">
        <v>258</v>
      </c>
    </row>
    <row r="216" spans="1:7" ht="12.75" customHeight="1" x14ac:dyDescent="0.25">
      <c r="A216" s="23"/>
      <c r="B216" s="12" t="s">
        <v>388</v>
      </c>
      <c r="C216" s="129">
        <v>61521</v>
      </c>
      <c r="D216" s="112"/>
      <c r="E216" s="227"/>
      <c r="F216" s="11" t="s">
        <v>339</v>
      </c>
      <c r="G216" s="11" t="s">
        <v>334</v>
      </c>
    </row>
    <row r="217" spans="1:7" ht="12.75" customHeight="1" x14ac:dyDescent="0.25">
      <c r="A217" s="23"/>
      <c r="B217" s="12" t="s">
        <v>389</v>
      </c>
      <c r="C217" s="129">
        <v>61521</v>
      </c>
      <c r="D217" s="112"/>
      <c r="E217" s="227"/>
      <c r="F217" s="11" t="s">
        <v>340</v>
      </c>
      <c r="G217" s="11" t="s">
        <v>334</v>
      </c>
    </row>
    <row r="218" spans="1:7" ht="12.75" customHeight="1" x14ac:dyDescent="0.25">
      <c r="A218" s="23"/>
      <c r="B218" s="12" t="s">
        <v>390</v>
      </c>
      <c r="C218" s="129">
        <v>61521</v>
      </c>
      <c r="D218" s="112"/>
      <c r="E218" s="227"/>
      <c r="F218" s="11" t="s">
        <v>341</v>
      </c>
      <c r="G218" s="11" t="s">
        <v>334</v>
      </c>
    </row>
    <row r="219" spans="1:7" ht="12.75" customHeight="1" x14ac:dyDescent="0.25">
      <c r="A219" s="23"/>
      <c r="B219" s="12" t="s">
        <v>391</v>
      </c>
      <c r="C219" s="129">
        <v>61521</v>
      </c>
      <c r="D219" s="112"/>
      <c r="E219" s="227"/>
      <c r="F219" s="11" t="s">
        <v>342</v>
      </c>
      <c r="G219" s="11" t="s">
        <v>334</v>
      </c>
    </row>
    <row r="220" spans="1:7" ht="12.75" customHeight="1" x14ac:dyDescent="0.25">
      <c r="A220" s="23"/>
      <c r="B220" s="12" t="s">
        <v>392</v>
      </c>
      <c r="C220" s="129">
        <v>61521</v>
      </c>
      <c r="D220" s="112"/>
      <c r="E220" s="227"/>
      <c r="F220" s="11" t="s">
        <v>343</v>
      </c>
      <c r="G220" s="11" t="s">
        <v>334</v>
      </c>
    </row>
    <row r="221" spans="1:7" ht="12.75" customHeight="1" x14ac:dyDescent="0.25">
      <c r="A221" s="23"/>
      <c r="B221" s="12" t="s">
        <v>393</v>
      </c>
      <c r="C221" s="129">
        <v>61521</v>
      </c>
      <c r="D221" s="112"/>
      <c r="E221" s="227"/>
      <c r="F221" s="11" t="s">
        <v>344</v>
      </c>
      <c r="G221" s="11" t="s">
        <v>334</v>
      </c>
    </row>
    <row r="222" spans="1:7" ht="12.75" customHeight="1" x14ac:dyDescent="0.25">
      <c r="A222" s="23"/>
      <c r="B222" s="12" t="s">
        <v>394</v>
      </c>
      <c r="C222" s="129">
        <v>61521</v>
      </c>
      <c r="D222" s="112"/>
      <c r="E222" s="227"/>
      <c r="F222" s="11" t="s">
        <v>345</v>
      </c>
      <c r="G222" s="11" t="s">
        <v>334</v>
      </c>
    </row>
    <row r="223" spans="1:7" ht="12.75" customHeight="1" x14ac:dyDescent="0.25">
      <c r="A223" s="23"/>
      <c r="B223" s="12" t="s">
        <v>395</v>
      </c>
      <c r="C223" s="129">
        <v>61521</v>
      </c>
      <c r="D223" s="112"/>
      <c r="E223" s="227"/>
      <c r="F223" s="11" t="s">
        <v>346</v>
      </c>
      <c r="G223" s="11" t="s">
        <v>334</v>
      </c>
    </row>
    <row r="224" spans="1:7" ht="12.75" customHeight="1" x14ac:dyDescent="0.25">
      <c r="A224" s="23"/>
      <c r="B224" s="12" t="s">
        <v>396</v>
      </c>
      <c r="C224" s="129">
        <v>61521</v>
      </c>
      <c r="D224" s="112"/>
      <c r="E224" s="227"/>
      <c r="F224" s="11" t="s">
        <v>347</v>
      </c>
      <c r="G224" s="11" t="s">
        <v>334</v>
      </c>
    </row>
    <row r="225" spans="1:7" ht="12.75" customHeight="1" x14ac:dyDescent="0.25">
      <c r="A225" s="23"/>
      <c r="B225" s="12" t="s">
        <v>397</v>
      </c>
      <c r="C225" s="129">
        <v>61521</v>
      </c>
      <c r="D225" s="112"/>
      <c r="E225" s="227"/>
      <c r="F225" s="11" t="s">
        <v>348</v>
      </c>
      <c r="G225" s="11" t="s">
        <v>334</v>
      </c>
    </row>
    <row r="226" spans="1:7" ht="12.75" customHeight="1" x14ac:dyDescent="0.25">
      <c r="A226" s="23"/>
      <c r="B226" s="12" t="s">
        <v>398</v>
      </c>
      <c r="C226" s="129">
        <v>0</v>
      </c>
      <c r="D226" s="112"/>
      <c r="E226" s="227"/>
      <c r="F226" s="11" t="s">
        <v>349</v>
      </c>
      <c r="G226" s="11" t="s">
        <v>334</v>
      </c>
    </row>
    <row r="227" spans="1:7" ht="12.75" customHeight="1" x14ac:dyDescent="0.25">
      <c r="A227" s="23"/>
      <c r="B227" s="12" t="s">
        <v>399</v>
      </c>
      <c r="C227" s="129">
        <v>61521</v>
      </c>
      <c r="D227" s="112"/>
      <c r="E227" s="227"/>
      <c r="F227" s="11" t="s">
        <v>350</v>
      </c>
      <c r="G227" s="11" t="s">
        <v>334</v>
      </c>
    </row>
    <row r="228" spans="1:7" ht="12.75" customHeight="1" x14ac:dyDescent="0.25">
      <c r="A228" s="23"/>
      <c r="B228" s="12" t="s">
        <v>400</v>
      </c>
      <c r="C228" s="129">
        <v>61521</v>
      </c>
      <c r="D228" s="112"/>
      <c r="E228" s="227"/>
      <c r="F228" s="11" t="s">
        <v>351</v>
      </c>
      <c r="G228" s="11" t="s">
        <v>334</v>
      </c>
    </row>
    <row r="229" spans="1:7" ht="12.75" customHeight="1" x14ac:dyDescent="0.25">
      <c r="A229" s="23"/>
      <c r="B229" s="12" t="s">
        <v>401</v>
      </c>
      <c r="C229" s="129">
        <v>61521</v>
      </c>
      <c r="D229" s="112"/>
      <c r="E229" s="227"/>
      <c r="F229" s="11" t="s">
        <v>352</v>
      </c>
      <c r="G229" s="11" t="s">
        <v>334</v>
      </c>
    </row>
    <row r="230" spans="1:7" ht="12.75" customHeight="1" x14ac:dyDescent="0.25">
      <c r="A230" s="23"/>
      <c r="B230" s="12" t="s">
        <v>402</v>
      </c>
      <c r="C230" s="129">
        <v>0</v>
      </c>
      <c r="D230" s="112"/>
      <c r="E230" s="227"/>
      <c r="F230" s="11" t="s">
        <v>353</v>
      </c>
      <c r="G230" s="11" t="s">
        <v>258</v>
      </c>
    </row>
    <row r="231" spans="1:7" ht="12.75" customHeight="1" x14ac:dyDescent="0.25">
      <c r="A231" s="23"/>
      <c r="B231" s="12" t="s">
        <v>403</v>
      </c>
      <c r="C231" s="129">
        <v>0</v>
      </c>
      <c r="D231" s="112"/>
      <c r="E231" s="227"/>
      <c r="F231" s="11" t="s">
        <v>354</v>
      </c>
      <c r="G231" s="11" t="s">
        <v>280</v>
      </c>
    </row>
    <row r="232" spans="1:7" ht="12.75" customHeight="1" x14ac:dyDescent="0.25">
      <c r="A232" s="23"/>
      <c r="B232" s="12" t="s">
        <v>404</v>
      </c>
      <c r="C232" s="129">
        <v>0</v>
      </c>
      <c r="D232" s="112"/>
      <c r="E232" s="227"/>
      <c r="F232" s="11" t="s">
        <v>355</v>
      </c>
      <c r="G232" s="11" t="s">
        <v>260</v>
      </c>
    </row>
    <row r="233" spans="1:7" ht="12.75" customHeight="1" x14ac:dyDescent="0.25">
      <c r="A233" s="23"/>
      <c r="B233" s="12" t="s">
        <v>405</v>
      </c>
      <c r="C233" s="129">
        <v>0</v>
      </c>
      <c r="D233" s="112"/>
      <c r="E233" s="227"/>
      <c r="F233" s="11" t="s">
        <v>356</v>
      </c>
      <c r="G233" s="11" t="s">
        <v>260</v>
      </c>
    </row>
    <row r="234" spans="1:7" ht="12.75" customHeight="1" x14ac:dyDescent="0.25">
      <c r="A234" s="23"/>
      <c r="B234" s="12" t="s">
        <v>406</v>
      </c>
      <c r="C234" s="129">
        <v>0</v>
      </c>
      <c r="D234" s="112"/>
      <c r="E234" s="227"/>
      <c r="F234" s="11" t="s">
        <v>357</v>
      </c>
      <c r="G234" s="11" t="s">
        <v>260</v>
      </c>
    </row>
    <row r="235" spans="1:7" ht="12.75" customHeight="1" x14ac:dyDescent="0.25">
      <c r="A235" s="23"/>
      <c r="B235" s="12" t="s">
        <v>407</v>
      </c>
      <c r="C235" s="129">
        <v>0</v>
      </c>
      <c r="D235" s="112"/>
      <c r="E235" s="227"/>
      <c r="F235" s="11" t="s">
        <v>358</v>
      </c>
      <c r="G235" s="11" t="s">
        <v>260</v>
      </c>
    </row>
    <row r="236" spans="1:7" ht="12.75" customHeight="1" x14ac:dyDescent="0.25">
      <c r="A236" s="23"/>
      <c r="B236" s="12" t="s">
        <v>408</v>
      </c>
      <c r="C236" s="129">
        <v>0</v>
      </c>
      <c r="D236" s="112"/>
      <c r="E236" s="227"/>
      <c r="F236" s="11" t="s">
        <v>359</v>
      </c>
      <c r="G236" s="11" t="s">
        <v>260</v>
      </c>
    </row>
    <row r="237" spans="1:7" ht="12.75" customHeight="1" x14ac:dyDescent="0.25">
      <c r="A237" s="23"/>
      <c r="B237" s="12" t="s">
        <v>409</v>
      </c>
      <c r="C237" s="129">
        <v>0</v>
      </c>
      <c r="D237" s="112"/>
      <c r="E237" s="227"/>
      <c r="F237" s="11" t="s">
        <v>360</v>
      </c>
      <c r="G237" s="11" t="s">
        <v>260</v>
      </c>
    </row>
    <row r="238" spans="1:7" ht="12.75" customHeight="1" x14ac:dyDescent="0.25">
      <c r="A238" s="23"/>
      <c r="B238" s="12" t="s">
        <v>410</v>
      </c>
      <c r="C238" s="129">
        <v>0</v>
      </c>
      <c r="D238" s="112"/>
      <c r="E238" s="227"/>
      <c r="F238" s="11" t="s">
        <v>361</v>
      </c>
      <c r="G238" s="11" t="s">
        <v>260</v>
      </c>
    </row>
    <row r="239" spans="1:7" ht="12.75" customHeight="1" x14ac:dyDescent="0.25">
      <c r="A239" s="23"/>
      <c r="B239" s="12" t="s">
        <v>411</v>
      </c>
      <c r="C239" s="129">
        <v>0</v>
      </c>
      <c r="D239" s="112"/>
      <c r="E239" s="227"/>
      <c r="F239" s="11" t="s">
        <v>362</v>
      </c>
      <c r="G239" s="11" t="s">
        <v>258</v>
      </c>
    </row>
    <row r="240" spans="1:7" ht="12.75" customHeight="1" x14ac:dyDescent="0.25">
      <c r="A240" s="23"/>
      <c r="B240" s="12" t="s">
        <v>404</v>
      </c>
      <c r="C240" s="129">
        <v>0</v>
      </c>
      <c r="D240" s="112"/>
      <c r="E240" s="227"/>
      <c r="F240" s="11" t="s">
        <v>363</v>
      </c>
      <c r="G240" s="11" t="s">
        <v>260</v>
      </c>
    </row>
    <row r="241" spans="1:7" ht="12.75" customHeight="1" x14ac:dyDescent="0.25">
      <c r="A241" s="23"/>
      <c r="B241" s="12" t="s">
        <v>405</v>
      </c>
      <c r="C241" s="129">
        <v>0</v>
      </c>
      <c r="D241" s="112"/>
      <c r="E241" s="227"/>
      <c r="F241" s="11" t="s">
        <v>364</v>
      </c>
      <c r="G241" s="11" t="s">
        <v>260</v>
      </c>
    </row>
    <row r="242" spans="1:7" ht="12.75" customHeight="1" x14ac:dyDescent="0.25">
      <c r="A242" s="23"/>
      <c r="B242" s="12" t="s">
        <v>412</v>
      </c>
      <c r="C242" s="129">
        <v>0</v>
      </c>
      <c r="D242" s="112"/>
      <c r="E242" s="227"/>
      <c r="F242" s="11" t="s">
        <v>365</v>
      </c>
      <c r="G242" s="11" t="s">
        <v>280</v>
      </c>
    </row>
    <row r="243" spans="1:7" ht="12.75" customHeight="1" x14ac:dyDescent="0.25">
      <c r="A243" s="23"/>
      <c r="B243" s="12" t="s">
        <v>413</v>
      </c>
      <c r="C243" s="129">
        <v>0</v>
      </c>
      <c r="D243" s="112"/>
      <c r="E243" s="227"/>
      <c r="F243" s="11" t="s">
        <v>366</v>
      </c>
      <c r="G243" s="11" t="s">
        <v>280</v>
      </c>
    </row>
    <row r="244" spans="1:7" ht="12.75" customHeight="1" x14ac:dyDescent="0.25">
      <c r="A244" s="23"/>
      <c r="B244" s="12" t="s">
        <v>414</v>
      </c>
      <c r="C244" s="129">
        <v>0</v>
      </c>
      <c r="D244" s="112"/>
      <c r="E244" s="227"/>
      <c r="F244" s="11" t="s">
        <v>367</v>
      </c>
      <c r="G244" s="11" t="s">
        <v>280</v>
      </c>
    </row>
    <row r="245" spans="1:7" ht="12.75" customHeight="1" x14ac:dyDescent="0.25">
      <c r="A245" s="23"/>
      <c r="B245" s="12" t="s">
        <v>415</v>
      </c>
      <c r="C245" s="129">
        <v>0</v>
      </c>
      <c r="D245" s="112"/>
      <c r="E245" s="227"/>
      <c r="F245" s="11" t="s">
        <v>368</v>
      </c>
      <c r="G245" s="11" t="s">
        <v>280</v>
      </c>
    </row>
    <row r="246" spans="1:7" ht="12.75" customHeight="1" x14ac:dyDescent="0.25">
      <c r="A246" s="23"/>
      <c r="B246" s="12" t="s">
        <v>416</v>
      </c>
      <c r="C246" s="129">
        <v>0</v>
      </c>
      <c r="D246" s="112"/>
      <c r="E246" s="227"/>
      <c r="F246" s="11" t="s">
        <v>369</v>
      </c>
      <c r="G246" s="11" t="s">
        <v>280</v>
      </c>
    </row>
    <row r="247" spans="1:7" ht="12.75" customHeight="1" x14ac:dyDescent="0.25">
      <c r="A247" s="23"/>
      <c r="B247" s="12" t="s">
        <v>417</v>
      </c>
      <c r="C247" s="129">
        <v>0</v>
      </c>
      <c r="D247" s="112"/>
      <c r="E247" s="227"/>
      <c r="F247" s="11" t="s">
        <v>370</v>
      </c>
      <c r="G247" s="11" t="s">
        <v>280</v>
      </c>
    </row>
    <row r="248" spans="1:7" ht="12.75" customHeight="1" x14ac:dyDescent="0.25">
      <c r="A248" s="23"/>
      <c r="B248" s="12" t="s">
        <v>418</v>
      </c>
      <c r="C248" s="129">
        <v>0</v>
      </c>
      <c r="D248" s="112"/>
      <c r="E248" s="227"/>
      <c r="F248" s="11" t="s">
        <v>371</v>
      </c>
      <c r="G248" s="11" t="s">
        <v>280</v>
      </c>
    </row>
    <row r="249" spans="1:7" ht="12.75" customHeight="1" x14ac:dyDescent="0.25">
      <c r="A249" s="23"/>
      <c r="B249" s="12" t="s">
        <v>419</v>
      </c>
      <c r="C249" s="129">
        <v>0</v>
      </c>
      <c r="D249" s="112"/>
      <c r="E249" s="227"/>
      <c r="F249" s="11" t="s">
        <v>372</v>
      </c>
      <c r="G249" s="11" t="s">
        <v>280</v>
      </c>
    </row>
    <row r="250" spans="1:7" ht="12.75" customHeight="1" x14ac:dyDescent="0.25">
      <c r="A250" s="23"/>
      <c r="B250" s="12" t="s">
        <v>420</v>
      </c>
      <c r="C250" s="129">
        <v>0</v>
      </c>
      <c r="D250" s="112"/>
      <c r="E250" s="227"/>
      <c r="F250" s="11" t="s">
        <v>373</v>
      </c>
      <c r="G250" s="11" t="s">
        <v>280</v>
      </c>
    </row>
    <row r="251" spans="1:7" ht="12.75" customHeight="1" x14ac:dyDescent="0.25">
      <c r="A251" s="23"/>
      <c r="B251" s="12" t="s">
        <v>421</v>
      </c>
      <c r="C251" s="129">
        <v>0</v>
      </c>
      <c r="D251" s="112"/>
      <c r="E251" s="227"/>
      <c r="F251" s="11" t="s">
        <v>374</v>
      </c>
      <c r="G251" s="11" t="s">
        <v>280</v>
      </c>
    </row>
    <row r="252" spans="1:7" ht="12.75" customHeight="1" x14ac:dyDescent="0.25">
      <c r="A252" s="23"/>
      <c r="B252" s="12" t="s">
        <v>506</v>
      </c>
      <c r="C252" s="129">
        <v>0</v>
      </c>
      <c r="D252" s="112"/>
      <c r="E252" s="227"/>
      <c r="F252" s="11" t="s">
        <v>422</v>
      </c>
      <c r="G252" s="11" t="s">
        <v>280</v>
      </c>
    </row>
    <row r="253" spans="1:7" ht="12.75" customHeight="1" x14ac:dyDescent="0.25">
      <c r="A253" s="23"/>
      <c r="B253" s="12" t="s">
        <v>506</v>
      </c>
      <c r="C253" s="129">
        <v>0</v>
      </c>
      <c r="D253" s="112"/>
      <c r="E253" s="227"/>
      <c r="F253" s="11" t="s">
        <v>423</v>
      </c>
      <c r="G253" s="11" t="s">
        <v>280</v>
      </c>
    </row>
    <row r="254" spans="1:7" ht="12.75" customHeight="1" x14ac:dyDescent="0.25">
      <c r="A254" s="23"/>
      <c r="B254" s="12" t="s">
        <v>1592</v>
      </c>
      <c r="C254" s="129">
        <v>0</v>
      </c>
      <c r="D254" s="112"/>
      <c r="E254" s="227"/>
      <c r="F254" s="11" t="s">
        <v>1588</v>
      </c>
      <c r="G254" s="11" t="s">
        <v>425</v>
      </c>
    </row>
    <row r="255" spans="1:7" ht="12.75" customHeight="1" x14ac:dyDescent="0.25">
      <c r="A255" s="23"/>
      <c r="B255" s="12" t="s">
        <v>1593</v>
      </c>
      <c r="C255" s="129">
        <v>0</v>
      </c>
      <c r="D255" s="112"/>
      <c r="E255" s="227"/>
      <c r="F255" s="11" t="s">
        <v>1589</v>
      </c>
      <c r="G255" s="11" t="s">
        <v>425</v>
      </c>
    </row>
    <row r="256" spans="1:7" ht="12.75" customHeight="1" x14ac:dyDescent="0.25">
      <c r="A256" s="23"/>
      <c r="B256" s="12" t="s">
        <v>507</v>
      </c>
      <c r="C256" s="129">
        <v>5068643</v>
      </c>
      <c r="D256" s="112"/>
      <c r="E256" s="227"/>
      <c r="F256" s="11" t="s">
        <v>424</v>
      </c>
      <c r="G256" s="11" t="s">
        <v>425</v>
      </c>
    </row>
    <row r="257" spans="1:7" ht="12.75" customHeight="1" x14ac:dyDescent="0.25">
      <c r="A257" s="23"/>
      <c r="B257" s="12" t="s">
        <v>508</v>
      </c>
      <c r="C257" s="129">
        <v>8639944</v>
      </c>
      <c r="D257" s="112"/>
      <c r="E257" s="227"/>
      <c r="F257" s="11" t="s">
        <v>426</v>
      </c>
      <c r="G257" s="11" t="s">
        <v>425</v>
      </c>
    </row>
    <row r="258" spans="1:7" ht="12.75" customHeight="1" x14ac:dyDescent="0.25">
      <c r="A258" s="23"/>
      <c r="B258" s="12" t="s">
        <v>509</v>
      </c>
      <c r="C258" s="129">
        <v>0</v>
      </c>
      <c r="D258" s="112"/>
      <c r="E258" s="227"/>
      <c r="F258" s="11" t="s">
        <v>427</v>
      </c>
      <c r="G258" s="11" t="s">
        <v>280</v>
      </c>
    </row>
    <row r="259" spans="1:7" ht="12.75" customHeight="1" x14ac:dyDescent="0.25">
      <c r="A259" s="23"/>
      <c r="B259" s="12" t="s">
        <v>510</v>
      </c>
      <c r="C259" s="129">
        <v>0</v>
      </c>
      <c r="D259" s="112"/>
      <c r="E259" s="227"/>
      <c r="F259" s="11" t="s">
        <v>428</v>
      </c>
      <c r="G259" s="11" t="s">
        <v>280</v>
      </c>
    </row>
    <row r="260" spans="1:7" ht="12.75" customHeight="1" x14ac:dyDescent="0.25">
      <c r="A260" s="23"/>
      <c r="B260" s="12" t="s">
        <v>511</v>
      </c>
      <c r="C260" s="129">
        <v>114925</v>
      </c>
      <c r="D260" s="112"/>
      <c r="E260" s="227"/>
      <c r="F260" s="11" t="s">
        <v>429</v>
      </c>
      <c r="G260" s="11" t="s">
        <v>258</v>
      </c>
    </row>
    <row r="261" spans="1:7" ht="12.75" customHeight="1" x14ac:dyDescent="0.25">
      <c r="A261" s="23"/>
      <c r="B261" s="12" t="s">
        <v>512</v>
      </c>
      <c r="C261" s="129">
        <v>0</v>
      </c>
      <c r="D261" s="112"/>
      <c r="E261" s="227"/>
      <c r="F261" s="11" t="s">
        <v>430</v>
      </c>
      <c r="G261" s="11" t="s">
        <v>280</v>
      </c>
    </row>
    <row r="262" spans="1:7" ht="12.75" customHeight="1" x14ac:dyDescent="0.25">
      <c r="A262" s="23"/>
      <c r="B262" s="12" t="s">
        <v>513</v>
      </c>
      <c r="C262" s="129">
        <v>0</v>
      </c>
      <c r="D262" s="112"/>
      <c r="E262" s="227"/>
      <c r="F262" s="11" t="s">
        <v>431</v>
      </c>
      <c r="G262" s="11" t="s">
        <v>280</v>
      </c>
    </row>
    <row r="263" spans="1:7" ht="12.75" customHeight="1" x14ac:dyDescent="0.25">
      <c r="A263" s="23"/>
      <c r="B263" s="12" t="s">
        <v>514</v>
      </c>
      <c r="C263" s="129">
        <v>0</v>
      </c>
      <c r="D263" s="112"/>
      <c r="E263" s="227"/>
      <c r="F263" s="11" t="s">
        <v>432</v>
      </c>
      <c r="G263" s="11" t="s">
        <v>280</v>
      </c>
    </row>
    <row r="264" spans="1:7" ht="12.75" customHeight="1" x14ac:dyDescent="0.25">
      <c r="A264" s="23"/>
      <c r="B264" s="12" t="s">
        <v>515</v>
      </c>
      <c r="C264" s="129">
        <v>0</v>
      </c>
      <c r="D264" s="112"/>
      <c r="E264" s="227"/>
      <c r="F264" s="11" t="s">
        <v>433</v>
      </c>
      <c r="G264" s="11" t="s">
        <v>260</v>
      </c>
    </row>
    <row r="265" spans="1:7" ht="12.75" customHeight="1" x14ac:dyDescent="0.25">
      <c r="A265" s="23"/>
      <c r="B265" s="12" t="s">
        <v>1594</v>
      </c>
      <c r="C265" s="129">
        <v>0</v>
      </c>
      <c r="D265" s="112"/>
      <c r="E265" s="227"/>
      <c r="F265" s="11" t="s">
        <v>434</v>
      </c>
      <c r="G265" s="11" t="s">
        <v>260</v>
      </c>
    </row>
    <row r="266" spans="1:7" ht="12.75" customHeight="1" x14ac:dyDescent="0.25">
      <c r="A266" s="23"/>
      <c r="B266" s="12" t="s">
        <v>518</v>
      </c>
      <c r="C266" s="129">
        <v>16262495</v>
      </c>
      <c r="D266" s="112"/>
      <c r="E266" s="227"/>
      <c r="F266" s="11" t="s">
        <v>437</v>
      </c>
      <c r="G266" s="11" t="s">
        <v>438</v>
      </c>
    </row>
    <row r="267" spans="1:7" ht="12.75" customHeight="1" x14ac:dyDescent="0.25">
      <c r="A267" s="3"/>
      <c r="B267" s="55" t="s">
        <v>29</v>
      </c>
      <c r="C267" s="13">
        <f>SUM(C268:C269)</f>
        <v>4960000</v>
      </c>
      <c r="D267" s="112"/>
      <c r="E267" s="230"/>
      <c r="F267" s="34"/>
      <c r="G267" s="34"/>
    </row>
    <row r="268" spans="1:7" ht="12.75" customHeight="1" x14ac:dyDescent="0.25">
      <c r="A268" s="23"/>
      <c r="B268" s="12" t="s">
        <v>1595</v>
      </c>
      <c r="C268" s="129">
        <v>2000000</v>
      </c>
      <c r="D268" s="112"/>
      <c r="E268" s="228"/>
      <c r="F268" s="34"/>
      <c r="G268" s="12">
        <v>1613</v>
      </c>
    </row>
    <row r="269" spans="1:7" ht="12.75" customHeight="1" x14ac:dyDescent="0.25">
      <c r="A269" s="3"/>
      <c r="B269" s="12" t="s">
        <v>1596</v>
      </c>
      <c r="C269" s="129">
        <v>2960000</v>
      </c>
      <c r="D269" s="112"/>
      <c r="E269" s="228"/>
      <c r="F269" s="34"/>
      <c r="G269" s="12">
        <v>1613</v>
      </c>
    </row>
    <row r="270" spans="1:7" ht="12.75" customHeight="1" x14ac:dyDescent="0.25">
      <c r="A270" s="23"/>
      <c r="B270" s="41" t="s">
        <v>12</v>
      </c>
      <c r="C270" s="4">
        <f>SUM(C271)</f>
        <v>502000</v>
      </c>
      <c r="D270" s="112"/>
      <c r="E270" s="226"/>
      <c r="F270" s="34"/>
      <c r="G270" s="34"/>
    </row>
    <row r="271" spans="1:7" ht="12.75" customHeight="1" thickBot="1" x14ac:dyDescent="0.3">
      <c r="A271" s="123"/>
      <c r="B271" s="250" t="s">
        <v>573</v>
      </c>
      <c r="C271" s="125">
        <v>502000</v>
      </c>
      <c r="D271" s="126"/>
      <c r="E271" s="248"/>
      <c r="F271" s="249"/>
      <c r="G271" s="250">
        <v>173</v>
      </c>
    </row>
    <row r="272" spans="1:7" ht="12.75" customHeight="1" x14ac:dyDescent="0.25">
      <c r="A272" s="28"/>
      <c r="B272" s="247" t="s">
        <v>13</v>
      </c>
      <c r="C272" s="2">
        <f>C273+C274+C308+C309</f>
        <v>124253551</v>
      </c>
      <c r="D272" s="111"/>
      <c r="E272" s="225"/>
      <c r="F272" s="63"/>
      <c r="G272" s="63"/>
    </row>
    <row r="273" spans="1:7" ht="12.75" customHeight="1" x14ac:dyDescent="0.25">
      <c r="A273" s="23"/>
      <c r="B273" s="41" t="s">
        <v>14</v>
      </c>
      <c r="C273" s="4">
        <v>0</v>
      </c>
      <c r="D273" s="112"/>
      <c r="E273" s="226"/>
      <c r="F273" s="34"/>
      <c r="G273" s="34"/>
    </row>
    <row r="274" spans="1:7" ht="12.75" customHeight="1" x14ac:dyDescent="0.25">
      <c r="A274" s="3"/>
      <c r="B274" s="38" t="s">
        <v>15</v>
      </c>
      <c r="C274" s="4">
        <f>C276+C288</f>
        <v>54254429</v>
      </c>
      <c r="D274" s="112"/>
      <c r="E274" s="226"/>
      <c r="F274" s="34"/>
      <c r="G274" s="34"/>
    </row>
    <row r="275" spans="1:7" ht="12.75" customHeight="1" x14ac:dyDescent="0.25">
      <c r="A275" s="23"/>
      <c r="B275" s="39" t="s">
        <v>16</v>
      </c>
      <c r="C275" s="6"/>
      <c r="D275" s="112"/>
      <c r="E275" s="229"/>
      <c r="F275" s="34"/>
      <c r="G275" s="34"/>
    </row>
    <row r="276" spans="1:7" ht="12.75" customHeight="1" x14ac:dyDescent="0.25">
      <c r="A276" s="3"/>
      <c r="B276" s="107" t="s">
        <v>81</v>
      </c>
      <c r="C276" s="18">
        <f>SUM(C277:C285)</f>
        <v>15139152</v>
      </c>
      <c r="D276" s="112"/>
      <c r="E276" s="228"/>
      <c r="F276" s="34"/>
      <c r="G276" s="34"/>
    </row>
    <row r="277" spans="1:7" ht="12.75" customHeight="1" x14ac:dyDescent="0.25">
      <c r="A277" s="3"/>
      <c r="B277" s="12" t="s">
        <v>581</v>
      </c>
      <c r="C277" s="129">
        <v>17357</v>
      </c>
      <c r="D277" s="112"/>
      <c r="E277" s="228"/>
      <c r="F277" s="34"/>
      <c r="G277" s="12">
        <v>311</v>
      </c>
    </row>
    <row r="278" spans="1:7" ht="12.75" customHeight="1" x14ac:dyDescent="0.25">
      <c r="A278" s="3"/>
      <c r="B278" s="12" t="s">
        <v>574</v>
      </c>
      <c r="C278" s="129">
        <v>1764233</v>
      </c>
      <c r="D278" s="112"/>
      <c r="E278" s="228"/>
      <c r="F278" s="34"/>
      <c r="G278" s="12">
        <v>311</v>
      </c>
    </row>
    <row r="279" spans="1:7" ht="12.75" customHeight="1" x14ac:dyDescent="0.25">
      <c r="A279" s="3"/>
      <c r="B279" s="12" t="s">
        <v>582</v>
      </c>
      <c r="C279" s="129">
        <v>700</v>
      </c>
      <c r="D279" s="112"/>
      <c r="E279" s="228"/>
      <c r="F279" s="34"/>
      <c r="G279" s="12">
        <v>311</v>
      </c>
    </row>
    <row r="280" spans="1:7" ht="12.75" customHeight="1" x14ac:dyDescent="0.25">
      <c r="A280" s="3"/>
      <c r="B280" s="12" t="s">
        <v>583</v>
      </c>
      <c r="C280" s="129">
        <v>95250</v>
      </c>
      <c r="D280" s="112"/>
      <c r="E280" s="228"/>
      <c r="F280" s="34"/>
      <c r="G280" s="12">
        <v>311</v>
      </c>
    </row>
    <row r="281" spans="1:7" ht="12.75" customHeight="1" x14ac:dyDescent="0.25">
      <c r="A281" s="3"/>
      <c r="B281" s="12" t="s">
        <v>1597</v>
      </c>
      <c r="C281" s="129">
        <v>1639571</v>
      </c>
      <c r="D281" s="112"/>
      <c r="E281" s="228"/>
      <c r="F281" s="34"/>
      <c r="G281" s="12">
        <v>311</v>
      </c>
    </row>
    <row r="282" spans="1:7" ht="12.75" customHeight="1" x14ac:dyDescent="0.25">
      <c r="A282" s="3"/>
      <c r="B282" s="12" t="s">
        <v>575</v>
      </c>
      <c r="C282" s="129">
        <v>1584799</v>
      </c>
      <c r="D282" s="112"/>
      <c r="E282" s="228"/>
      <c r="F282" s="34"/>
      <c r="G282" s="12">
        <v>311</v>
      </c>
    </row>
    <row r="283" spans="1:7" ht="12.75" customHeight="1" x14ac:dyDescent="0.25">
      <c r="A283" s="3"/>
      <c r="B283" s="12" t="s">
        <v>585</v>
      </c>
      <c r="C283" s="129">
        <v>4816739</v>
      </c>
      <c r="D283" s="112"/>
      <c r="E283" s="228"/>
      <c r="F283" s="34"/>
      <c r="G283" s="12">
        <v>311</v>
      </c>
    </row>
    <row r="284" spans="1:7" ht="12.75" customHeight="1" x14ac:dyDescent="0.25">
      <c r="A284" s="3"/>
      <c r="B284" s="12" t="s">
        <v>1598</v>
      </c>
      <c r="C284" s="129">
        <v>18376</v>
      </c>
      <c r="D284" s="112"/>
      <c r="E284" s="228"/>
      <c r="F284" s="34"/>
      <c r="G284" s="12">
        <v>311</v>
      </c>
    </row>
    <row r="285" spans="1:7" ht="12.75" customHeight="1" x14ac:dyDescent="0.25">
      <c r="A285" s="3"/>
      <c r="B285" s="12" t="s">
        <v>1599</v>
      </c>
      <c r="C285" s="129">
        <v>5202127</v>
      </c>
      <c r="D285" s="112"/>
      <c r="E285" s="228"/>
      <c r="F285" s="34"/>
      <c r="G285" s="12">
        <v>311</v>
      </c>
    </row>
    <row r="286" spans="1:7" ht="12.75" customHeight="1" x14ac:dyDescent="0.25">
      <c r="A286" s="3"/>
      <c r="B286" s="134" t="s">
        <v>1600</v>
      </c>
      <c r="C286" s="129">
        <v>1080000</v>
      </c>
      <c r="D286" s="112"/>
      <c r="E286" s="228"/>
      <c r="F286" s="34"/>
      <c r="G286" s="12">
        <v>316</v>
      </c>
    </row>
    <row r="287" spans="1:7" ht="12.75" customHeight="1" x14ac:dyDescent="0.25">
      <c r="A287" s="3"/>
      <c r="B287" s="134" t="s">
        <v>1601</v>
      </c>
      <c r="C287" s="129">
        <v>-1080000</v>
      </c>
      <c r="D287" s="112"/>
      <c r="E287" s="228"/>
      <c r="F287" s="34"/>
      <c r="G287" s="12">
        <v>319</v>
      </c>
    </row>
    <row r="288" spans="1:7" ht="12.75" customHeight="1" x14ac:dyDescent="0.25">
      <c r="A288" s="3"/>
      <c r="B288" s="39" t="s">
        <v>17</v>
      </c>
      <c r="C288" s="13">
        <f>SUM(C289:C291)+SUM(C300:C307)</f>
        <v>39115277</v>
      </c>
      <c r="D288" s="112"/>
      <c r="E288" s="227"/>
      <c r="F288" s="34"/>
      <c r="G288" s="12"/>
    </row>
    <row r="289" spans="1:7" ht="19.5" customHeight="1" x14ac:dyDescent="0.25">
      <c r="A289" s="23"/>
      <c r="B289" s="105" t="s">
        <v>1610</v>
      </c>
      <c r="C289" s="8">
        <v>19685000</v>
      </c>
      <c r="D289" s="112"/>
      <c r="E289" s="228"/>
      <c r="F289" s="130"/>
      <c r="G289" s="12">
        <v>3641</v>
      </c>
    </row>
    <row r="290" spans="1:7" ht="12.75" customHeight="1" x14ac:dyDescent="0.25">
      <c r="A290" s="23"/>
      <c r="B290" s="105" t="s">
        <v>82</v>
      </c>
      <c r="C290" s="8">
        <v>170000</v>
      </c>
      <c r="D290" s="112"/>
      <c r="E290" s="228"/>
      <c r="F290" s="105" t="s">
        <v>1602</v>
      </c>
      <c r="G290" s="12">
        <v>3672</v>
      </c>
    </row>
    <row r="291" spans="1:7" ht="12.75" customHeight="1" x14ac:dyDescent="0.25">
      <c r="A291" s="23"/>
      <c r="B291" s="105" t="s">
        <v>83</v>
      </c>
      <c r="C291" s="8">
        <f>SUM(C292:C299)</f>
        <v>557252</v>
      </c>
      <c r="D291" s="112"/>
      <c r="E291" s="228"/>
      <c r="F291" s="34"/>
      <c r="G291" s="12">
        <v>3685</v>
      </c>
    </row>
    <row r="292" spans="1:7" ht="12.75" customHeight="1" x14ac:dyDescent="0.25">
      <c r="A292" s="23"/>
      <c r="B292" s="316" t="s">
        <v>1603</v>
      </c>
      <c r="C292" s="6">
        <v>-47011</v>
      </c>
      <c r="D292" s="112"/>
      <c r="E292" s="228"/>
      <c r="F292" s="34"/>
      <c r="G292" s="12">
        <v>3685</v>
      </c>
    </row>
    <row r="293" spans="1:7" ht="12.75" customHeight="1" x14ac:dyDescent="0.25">
      <c r="A293" s="23"/>
      <c r="B293" s="316" t="s">
        <v>595</v>
      </c>
      <c r="C293" s="6">
        <v>128328</v>
      </c>
      <c r="D293" s="112"/>
      <c r="E293" s="228"/>
      <c r="F293" s="34"/>
      <c r="G293" s="12">
        <v>3685</v>
      </c>
    </row>
    <row r="294" spans="1:7" ht="12.75" customHeight="1" x14ac:dyDescent="0.25">
      <c r="A294" s="23"/>
      <c r="B294" s="316" t="s">
        <v>597</v>
      </c>
      <c r="C294" s="6">
        <v>5472</v>
      </c>
      <c r="D294" s="112"/>
      <c r="E294" s="228"/>
      <c r="F294" s="34"/>
      <c r="G294" s="12">
        <v>3685</v>
      </c>
    </row>
    <row r="295" spans="1:7" ht="12.75" customHeight="1" x14ac:dyDescent="0.25">
      <c r="A295" s="23"/>
      <c r="B295" s="316" t="s">
        <v>594</v>
      </c>
      <c r="C295" s="6">
        <v>40500</v>
      </c>
      <c r="D295" s="112"/>
      <c r="E295" s="228"/>
      <c r="F295" s="34"/>
      <c r="G295" s="12">
        <v>3685</v>
      </c>
    </row>
    <row r="296" spans="1:7" ht="12.75" customHeight="1" x14ac:dyDescent="0.25">
      <c r="A296" s="23"/>
      <c r="B296" s="316" t="s">
        <v>1604</v>
      </c>
      <c r="C296" s="6">
        <v>167331</v>
      </c>
      <c r="D296" s="112"/>
      <c r="E296" s="228"/>
      <c r="F296" s="34"/>
      <c r="G296" s="12">
        <v>3685</v>
      </c>
    </row>
    <row r="297" spans="1:7" ht="12.75" customHeight="1" x14ac:dyDescent="0.25">
      <c r="A297" s="23"/>
      <c r="B297" s="316" t="s">
        <v>1605</v>
      </c>
      <c r="C297" s="6">
        <v>13574</v>
      </c>
      <c r="D297" s="112"/>
      <c r="E297" s="228"/>
      <c r="F297" s="34"/>
      <c r="G297" s="12">
        <v>3685</v>
      </c>
    </row>
    <row r="298" spans="1:7" ht="12.75" customHeight="1" x14ac:dyDescent="0.25">
      <c r="A298" s="23"/>
      <c r="B298" s="316" t="s">
        <v>593</v>
      </c>
      <c r="C298" s="6">
        <v>44231</v>
      </c>
      <c r="D298" s="112"/>
      <c r="E298" s="228"/>
      <c r="F298" s="34"/>
      <c r="G298" s="12">
        <v>3685</v>
      </c>
    </row>
    <row r="299" spans="1:7" ht="12.75" customHeight="1" x14ac:dyDescent="0.25">
      <c r="A299" s="23"/>
      <c r="B299" s="316" t="s">
        <v>576</v>
      </c>
      <c r="C299" s="6">
        <v>204827</v>
      </c>
      <c r="D299" s="112"/>
      <c r="E299" s="228"/>
      <c r="F299" s="34"/>
      <c r="G299" s="12">
        <v>3685</v>
      </c>
    </row>
    <row r="300" spans="1:7" ht="12.75" customHeight="1" x14ac:dyDescent="0.25">
      <c r="A300" s="23"/>
      <c r="B300" s="105" t="s">
        <v>84</v>
      </c>
      <c r="C300" s="8">
        <v>7826000</v>
      </c>
      <c r="D300" s="112"/>
      <c r="E300" s="228"/>
      <c r="F300" s="34"/>
      <c r="G300" s="12">
        <v>4611</v>
      </c>
    </row>
    <row r="301" spans="1:7" ht="12.75" customHeight="1" x14ac:dyDescent="0.25">
      <c r="A301" s="23"/>
      <c r="B301" s="105" t="s">
        <v>86</v>
      </c>
      <c r="C301" s="8">
        <v>836000</v>
      </c>
      <c r="D301" s="112"/>
      <c r="E301" s="228"/>
      <c r="F301" s="34"/>
      <c r="G301" s="12">
        <v>464184</v>
      </c>
    </row>
    <row r="302" spans="1:7" ht="12.75" customHeight="1" x14ac:dyDescent="0.25">
      <c r="A302" s="3"/>
      <c r="B302" s="105" t="s">
        <v>99</v>
      </c>
      <c r="C302" s="8">
        <v>821000</v>
      </c>
      <c r="D302" s="112"/>
      <c r="E302" s="228"/>
      <c r="F302" s="34"/>
      <c r="G302" s="12">
        <v>464258</v>
      </c>
    </row>
    <row r="303" spans="1:7" ht="12.75" customHeight="1" x14ac:dyDescent="0.25">
      <c r="A303" s="3"/>
      <c r="B303" s="105" t="s">
        <v>1606</v>
      </c>
      <c r="C303" s="8">
        <v>1317000</v>
      </c>
      <c r="D303" s="112"/>
      <c r="E303" s="228"/>
      <c r="F303" s="34"/>
      <c r="G303" s="12">
        <v>464290</v>
      </c>
    </row>
    <row r="304" spans="1:7" ht="12.75" customHeight="1" x14ac:dyDescent="0.25">
      <c r="A304" s="3"/>
      <c r="B304" s="105" t="s">
        <v>1607</v>
      </c>
      <c r="C304" s="8">
        <v>811000</v>
      </c>
      <c r="D304" s="112"/>
      <c r="E304" s="228"/>
      <c r="F304" s="131"/>
      <c r="G304" s="12">
        <v>464407</v>
      </c>
    </row>
    <row r="305" spans="1:7" ht="12.75" customHeight="1" x14ac:dyDescent="0.25">
      <c r="A305" s="23"/>
      <c r="B305" s="105" t="s">
        <v>1608</v>
      </c>
      <c r="C305" s="8">
        <v>137000</v>
      </c>
      <c r="D305" s="112"/>
      <c r="E305" s="228"/>
      <c r="F305" s="34"/>
      <c r="G305" s="12">
        <v>468</v>
      </c>
    </row>
    <row r="306" spans="1:7" ht="12.75" customHeight="1" x14ac:dyDescent="0.25">
      <c r="A306" s="23"/>
      <c r="B306" s="108" t="s">
        <v>85</v>
      </c>
      <c r="C306" s="8">
        <v>6952756</v>
      </c>
      <c r="D306" s="112"/>
      <c r="E306" s="228"/>
      <c r="F306" s="34"/>
      <c r="G306" s="12">
        <v>4695</v>
      </c>
    </row>
    <row r="307" spans="1:7" ht="12.6" customHeight="1" x14ac:dyDescent="0.25">
      <c r="A307" s="23"/>
      <c r="B307" s="105" t="s">
        <v>1609</v>
      </c>
      <c r="C307" s="8">
        <v>2269</v>
      </c>
      <c r="D307" s="112"/>
      <c r="E307" s="228"/>
      <c r="F307" s="34"/>
      <c r="G307" s="12">
        <v>4699</v>
      </c>
    </row>
    <row r="308" spans="1:7" ht="12.75" customHeight="1" x14ac:dyDescent="0.25">
      <c r="A308" s="3"/>
      <c r="B308" s="38" t="s">
        <v>18</v>
      </c>
      <c r="C308" s="4">
        <v>0</v>
      </c>
      <c r="D308" s="112"/>
      <c r="E308" s="226"/>
      <c r="F308" s="34"/>
      <c r="G308" s="12"/>
    </row>
    <row r="309" spans="1:7" ht="12.75" customHeight="1" x14ac:dyDescent="0.25">
      <c r="A309" s="23"/>
      <c r="B309" s="38" t="s">
        <v>19</v>
      </c>
      <c r="C309" s="4">
        <f>C310+C311</f>
        <v>69999122</v>
      </c>
      <c r="D309" s="112"/>
      <c r="E309" s="226"/>
      <c r="F309" s="34"/>
      <c r="G309" s="12"/>
    </row>
    <row r="310" spans="1:7" ht="12.75" customHeight="1" x14ac:dyDescent="0.25">
      <c r="A310" s="3"/>
      <c r="B310" s="105" t="s">
        <v>87</v>
      </c>
      <c r="C310" s="18">
        <v>133535</v>
      </c>
      <c r="D310" s="112"/>
      <c r="E310" s="228"/>
      <c r="F310" s="34"/>
      <c r="G310" s="105">
        <v>3811</v>
      </c>
    </row>
    <row r="311" spans="1:7" ht="12.75" customHeight="1" x14ac:dyDescent="0.25">
      <c r="A311" s="23"/>
      <c r="B311" s="105" t="s">
        <v>88</v>
      </c>
      <c r="C311" s="18">
        <f>SUM(C312:C315)</f>
        <v>69865587</v>
      </c>
      <c r="D311" s="112"/>
      <c r="E311" s="228"/>
      <c r="F311" s="34"/>
      <c r="G311" s="105"/>
    </row>
    <row r="312" spans="1:7" ht="12.75" customHeight="1" x14ac:dyDescent="0.25">
      <c r="A312" s="23"/>
      <c r="B312" s="317" t="s">
        <v>577</v>
      </c>
      <c r="C312" s="6">
        <v>59245779</v>
      </c>
      <c r="D312" s="112"/>
      <c r="E312" s="228"/>
      <c r="F312" s="34"/>
      <c r="G312" s="105">
        <v>3841</v>
      </c>
    </row>
    <row r="313" spans="1:7" ht="12.75" customHeight="1" x14ac:dyDescent="0.25">
      <c r="A313" s="23"/>
      <c r="B313" s="317" t="s">
        <v>578</v>
      </c>
      <c r="C313" s="6">
        <v>9109</v>
      </c>
      <c r="D313" s="112"/>
      <c r="E313" s="228"/>
      <c r="F313" s="34"/>
      <c r="G313" s="105">
        <v>3842</v>
      </c>
    </row>
    <row r="314" spans="1:7" ht="12.75" customHeight="1" x14ac:dyDescent="0.25">
      <c r="A314" s="23"/>
      <c r="B314" s="317" t="s">
        <v>579</v>
      </c>
      <c r="C314" s="6">
        <v>173893</v>
      </c>
      <c r="D314" s="112"/>
      <c r="E314" s="228"/>
      <c r="F314" s="34"/>
      <c r="G314" s="105">
        <v>3843</v>
      </c>
    </row>
    <row r="315" spans="1:7" ht="12.75" customHeight="1" x14ac:dyDescent="0.25">
      <c r="A315" s="3"/>
      <c r="B315" s="317" t="s">
        <v>580</v>
      </c>
      <c r="C315" s="6">
        <v>10436806</v>
      </c>
      <c r="D315" s="112"/>
      <c r="E315" s="228"/>
      <c r="F315" s="34"/>
      <c r="G315" s="105">
        <v>3844</v>
      </c>
    </row>
    <row r="316" spans="1:7" ht="12.75" customHeight="1" x14ac:dyDescent="0.25">
      <c r="A316" s="23"/>
      <c r="B316" s="37" t="s">
        <v>20</v>
      </c>
      <c r="C316" s="14">
        <f>C317+C326</f>
        <v>4563516</v>
      </c>
      <c r="D316" s="112"/>
      <c r="E316" s="231"/>
      <c r="F316" s="34"/>
      <c r="G316" s="34"/>
    </row>
    <row r="317" spans="1:7" ht="12.75" customHeight="1" x14ac:dyDescent="0.25">
      <c r="A317" s="24"/>
      <c r="B317" s="133" t="s">
        <v>89</v>
      </c>
      <c r="C317" s="132">
        <f>SUM(C318:C325)</f>
        <v>2847218</v>
      </c>
      <c r="D317" s="114"/>
      <c r="E317" s="235"/>
      <c r="F317" s="34"/>
      <c r="G317" s="12"/>
    </row>
    <row r="318" spans="1:7" ht="12.75" customHeight="1" x14ac:dyDescent="0.25">
      <c r="A318" s="24"/>
      <c r="B318" s="12" t="s">
        <v>1611</v>
      </c>
      <c r="C318" s="8">
        <v>184054</v>
      </c>
      <c r="D318" s="114"/>
      <c r="E318" s="235"/>
      <c r="F318" s="11"/>
      <c r="G318" s="12">
        <v>3913</v>
      </c>
    </row>
    <row r="319" spans="1:7" ht="12.75" customHeight="1" x14ac:dyDescent="0.25">
      <c r="A319" s="24"/>
      <c r="B319" s="12" t="s">
        <v>574</v>
      </c>
      <c r="C319" s="8">
        <v>695966</v>
      </c>
      <c r="D319" s="114"/>
      <c r="E319" s="235"/>
      <c r="F319" s="11" t="s">
        <v>1614</v>
      </c>
      <c r="G319" s="12">
        <v>3913</v>
      </c>
    </row>
    <row r="320" spans="1:7" ht="12.75" customHeight="1" x14ac:dyDescent="0.25">
      <c r="A320" s="24"/>
      <c r="B320" s="12" t="s">
        <v>584</v>
      </c>
      <c r="C320" s="8">
        <v>480459</v>
      </c>
      <c r="D320" s="114"/>
      <c r="E320" s="235"/>
      <c r="F320" s="11" t="s">
        <v>1615</v>
      </c>
      <c r="G320" s="12">
        <v>3913</v>
      </c>
    </row>
    <row r="321" spans="1:7" ht="12.75" customHeight="1" x14ac:dyDescent="0.25">
      <c r="A321" s="24"/>
      <c r="B321" s="12" t="s">
        <v>575</v>
      </c>
      <c r="C321" s="8">
        <v>157221</v>
      </c>
      <c r="D321" s="114"/>
      <c r="E321" s="235"/>
      <c r="F321" s="11" t="s">
        <v>1615</v>
      </c>
      <c r="G321" s="12">
        <v>3913</v>
      </c>
    </row>
    <row r="322" spans="1:7" ht="12.75" customHeight="1" x14ac:dyDescent="0.25">
      <c r="A322" s="24"/>
      <c r="B322" s="12" t="s">
        <v>1599</v>
      </c>
      <c r="C322" s="8">
        <v>994603</v>
      </c>
      <c r="D322" s="114"/>
      <c r="E322" s="235"/>
      <c r="F322" s="11" t="s">
        <v>1615</v>
      </c>
      <c r="G322" s="12">
        <v>3913</v>
      </c>
    </row>
    <row r="323" spans="1:7" ht="12.75" customHeight="1" x14ac:dyDescent="0.25">
      <c r="A323" s="24"/>
      <c r="B323" s="12" t="s">
        <v>1612</v>
      </c>
      <c r="C323" s="8">
        <v>56910</v>
      </c>
      <c r="D323" s="114"/>
      <c r="E323" s="235"/>
      <c r="F323" s="11" t="s">
        <v>1615</v>
      </c>
      <c r="G323" s="12">
        <v>3913</v>
      </c>
    </row>
    <row r="324" spans="1:7" ht="12.75" customHeight="1" x14ac:dyDescent="0.25">
      <c r="A324" s="24"/>
      <c r="B324" s="12" t="s">
        <v>1613</v>
      </c>
      <c r="C324" s="8">
        <v>59429</v>
      </c>
      <c r="D324" s="114"/>
      <c r="E324" s="235"/>
      <c r="F324" s="11" t="s">
        <v>1615</v>
      </c>
      <c r="G324" s="12">
        <v>3913</v>
      </c>
    </row>
    <row r="325" spans="1:7" ht="12.75" customHeight="1" x14ac:dyDescent="0.25">
      <c r="A325" s="24"/>
      <c r="B325" s="12" t="s">
        <v>1597</v>
      </c>
      <c r="C325" s="8">
        <v>218576</v>
      </c>
      <c r="D325" s="114"/>
      <c r="E325" s="235"/>
      <c r="F325" s="11" t="s">
        <v>1615</v>
      </c>
      <c r="G325" s="12">
        <v>3913</v>
      </c>
    </row>
    <row r="326" spans="1:7" ht="12.75" customHeight="1" x14ac:dyDescent="0.25">
      <c r="A326" s="24"/>
      <c r="B326" s="133" t="s">
        <v>90</v>
      </c>
      <c r="C326" s="132">
        <f>SUM(C327:C339)</f>
        <v>1716298</v>
      </c>
      <c r="D326" s="114"/>
      <c r="E326" s="235"/>
      <c r="F326" s="34"/>
      <c r="G326" s="34"/>
    </row>
    <row r="327" spans="1:7" ht="12.75" customHeight="1" x14ac:dyDescent="0.25">
      <c r="A327" s="24"/>
      <c r="B327" s="12" t="s">
        <v>588</v>
      </c>
      <c r="C327" s="8">
        <v>20014</v>
      </c>
      <c r="D327" s="114"/>
      <c r="E327" s="235"/>
      <c r="F327" s="12" t="s">
        <v>1625</v>
      </c>
      <c r="G327" s="12" t="s">
        <v>587</v>
      </c>
    </row>
    <row r="328" spans="1:7" ht="12.75" customHeight="1" x14ac:dyDescent="0.25">
      <c r="A328" s="24"/>
      <c r="B328" s="12" t="s">
        <v>588</v>
      </c>
      <c r="C328" s="8">
        <v>29778</v>
      </c>
      <c r="D328" s="114"/>
      <c r="E328" s="235"/>
      <c r="F328" s="12" t="s">
        <v>1625</v>
      </c>
      <c r="G328" s="12" t="s">
        <v>587</v>
      </c>
    </row>
    <row r="329" spans="1:7" ht="12.75" customHeight="1" x14ac:dyDescent="0.25">
      <c r="A329" s="24"/>
      <c r="B329" s="12" t="s">
        <v>588</v>
      </c>
      <c r="C329" s="8">
        <v>5657</v>
      </c>
      <c r="D329" s="114"/>
      <c r="E329" s="235"/>
      <c r="F329" s="12" t="s">
        <v>1625</v>
      </c>
      <c r="G329" s="12" t="s">
        <v>587</v>
      </c>
    </row>
    <row r="330" spans="1:7" ht="12.75" customHeight="1" x14ac:dyDescent="0.25">
      <c r="A330" s="24"/>
      <c r="B330" s="12" t="s">
        <v>588</v>
      </c>
      <c r="C330" s="8">
        <v>7547</v>
      </c>
      <c r="D330" s="114"/>
      <c r="E330" s="235"/>
      <c r="F330" s="12" t="s">
        <v>1625</v>
      </c>
      <c r="G330" s="12" t="s">
        <v>587</v>
      </c>
    </row>
    <row r="331" spans="1:7" ht="12.75" customHeight="1" x14ac:dyDescent="0.25">
      <c r="A331" s="24"/>
      <c r="B331" s="12" t="s">
        <v>1616</v>
      </c>
      <c r="C331" s="8">
        <v>2169</v>
      </c>
      <c r="D331" s="114"/>
      <c r="E331" s="235"/>
      <c r="F331" s="12" t="s">
        <v>1622</v>
      </c>
      <c r="G331" s="12" t="s">
        <v>587</v>
      </c>
    </row>
    <row r="332" spans="1:7" ht="12.75" customHeight="1" x14ac:dyDescent="0.25">
      <c r="A332" s="24"/>
      <c r="B332" s="12" t="s">
        <v>586</v>
      </c>
      <c r="C332" s="8">
        <v>268</v>
      </c>
      <c r="D332" s="114"/>
      <c r="E332" s="235"/>
      <c r="F332" s="12" t="s">
        <v>1620</v>
      </c>
      <c r="G332" s="12" t="s">
        <v>587</v>
      </c>
    </row>
    <row r="333" spans="1:7" ht="12.75" customHeight="1" x14ac:dyDescent="0.25">
      <c r="A333" s="24"/>
      <c r="B333" s="12" t="s">
        <v>1617</v>
      </c>
      <c r="C333" s="8">
        <v>5399</v>
      </c>
      <c r="D333" s="114"/>
      <c r="E333" s="235"/>
      <c r="F333" s="12" t="s">
        <v>1624</v>
      </c>
      <c r="G333" s="12" t="s">
        <v>587</v>
      </c>
    </row>
    <row r="334" spans="1:7" ht="12.75" customHeight="1" x14ac:dyDescent="0.25">
      <c r="A334" s="24"/>
      <c r="B334" s="12" t="s">
        <v>1618</v>
      </c>
      <c r="C334" s="8">
        <v>206880</v>
      </c>
      <c r="D334" s="114"/>
      <c r="E334" s="235"/>
      <c r="F334" s="12" t="s">
        <v>1622</v>
      </c>
      <c r="G334" s="12" t="s">
        <v>587</v>
      </c>
    </row>
    <row r="335" spans="1:7" ht="12.75" customHeight="1" x14ac:dyDescent="0.25">
      <c r="A335" s="24"/>
      <c r="B335" s="12" t="s">
        <v>591</v>
      </c>
      <c r="C335" s="8">
        <v>75787</v>
      </c>
      <c r="D335" s="114"/>
      <c r="E335" s="235"/>
      <c r="F335" s="12" t="s">
        <v>1621</v>
      </c>
      <c r="G335" s="12" t="s">
        <v>587</v>
      </c>
    </row>
    <row r="336" spans="1:7" ht="12.75" customHeight="1" x14ac:dyDescent="0.25">
      <c r="A336" s="24"/>
      <c r="B336" s="12" t="s">
        <v>590</v>
      </c>
      <c r="C336" s="8">
        <v>57790</v>
      </c>
      <c r="D336" s="114"/>
      <c r="E336" s="235"/>
      <c r="F336" s="12" t="s">
        <v>1622</v>
      </c>
      <c r="G336" s="12" t="s">
        <v>587</v>
      </c>
    </row>
    <row r="337" spans="1:7" ht="12.75" customHeight="1" x14ac:dyDescent="0.25">
      <c r="A337" s="24"/>
      <c r="B337" s="12" t="s">
        <v>592</v>
      </c>
      <c r="C337" s="8">
        <v>82759</v>
      </c>
      <c r="D337" s="114"/>
      <c r="E337" s="235"/>
      <c r="F337" s="12" t="s">
        <v>1623</v>
      </c>
      <c r="G337" s="12" t="s">
        <v>587</v>
      </c>
    </row>
    <row r="338" spans="1:7" ht="12.75" customHeight="1" x14ac:dyDescent="0.25">
      <c r="A338" s="24"/>
      <c r="B338" s="12" t="s">
        <v>1618</v>
      </c>
      <c r="C338" s="8">
        <v>148136</v>
      </c>
      <c r="D338" s="114"/>
      <c r="E338" s="235"/>
      <c r="F338" s="12" t="s">
        <v>1622</v>
      </c>
      <c r="G338" s="12" t="s">
        <v>587</v>
      </c>
    </row>
    <row r="339" spans="1:7" ht="12.75" customHeight="1" thickBot="1" x14ac:dyDescent="0.3">
      <c r="A339" s="24"/>
      <c r="B339" s="12" t="s">
        <v>589</v>
      </c>
      <c r="C339" s="8">
        <v>1074114</v>
      </c>
      <c r="D339" s="114"/>
      <c r="E339" s="235"/>
      <c r="F339" s="12" t="s">
        <v>1619</v>
      </c>
      <c r="G339" s="12" t="s">
        <v>587</v>
      </c>
    </row>
    <row r="340" spans="1:7" ht="12.75" customHeight="1" thickBot="1" x14ac:dyDescent="0.3">
      <c r="A340" s="31"/>
      <c r="B340" s="43" t="s">
        <v>3</v>
      </c>
      <c r="C340" s="61">
        <f>C5+C272+C316</f>
        <v>4447023268</v>
      </c>
      <c r="D340" s="115"/>
      <c r="E340" s="26"/>
      <c r="F340" s="118"/>
      <c r="G340" s="34"/>
    </row>
    <row r="341" spans="1:7" ht="12.75" customHeight="1" thickBot="1" x14ac:dyDescent="0.3">
      <c r="A341" s="66"/>
      <c r="B341" s="33"/>
      <c r="C341" s="65"/>
      <c r="D341" s="111"/>
      <c r="E341" s="67"/>
      <c r="F341" s="118"/>
      <c r="G341" s="34"/>
    </row>
    <row r="342" spans="1:7" ht="12.75" customHeight="1" x14ac:dyDescent="0.25">
      <c r="A342" s="28"/>
      <c r="B342" s="44" t="s">
        <v>21</v>
      </c>
      <c r="C342" s="14">
        <f>SUM(C343:C346)</f>
        <v>258612189</v>
      </c>
      <c r="D342" s="112"/>
      <c r="E342" s="15"/>
      <c r="F342" s="118"/>
      <c r="G342" s="34"/>
    </row>
    <row r="343" spans="1:7" ht="12.75" customHeight="1" x14ac:dyDescent="0.25">
      <c r="A343" s="23"/>
      <c r="B343" s="45" t="s">
        <v>27</v>
      </c>
      <c r="C343" s="18">
        <v>3010000</v>
      </c>
      <c r="D343" s="112"/>
      <c r="E343" s="19"/>
      <c r="F343" s="118"/>
      <c r="G343" s="12">
        <v>411</v>
      </c>
    </row>
    <row r="344" spans="1:7" ht="12.75" customHeight="1" x14ac:dyDescent="0.25">
      <c r="A344" s="23"/>
      <c r="B344" s="107" t="s">
        <v>61</v>
      </c>
      <c r="C344" s="18">
        <v>128344878</v>
      </c>
      <c r="D344" s="112"/>
      <c r="E344" s="19"/>
      <c r="F344" s="118"/>
      <c r="G344" s="12">
        <v>412</v>
      </c>
    </row>
    <row r="345" spans="1:7" ht="12.75" customHeight="1" x14ac:dyDescent="0.25">
      <c r="A345" s="3"/>
      <c r="B345" s="45" t="s">
        <v>28</v>
      </c>
      <c r="C345" s="18">
        <v>113565082</v>
      </c>
      <c r="D345" s="112"/>
      <c r="E345" s="19"/>
      <c r="F345" s="118"/>
      <c r="G345" s="12">
        <v>413</v>
      </c>
    </row>
    <row r="346" spans="1:7" ht="12.75" customHeight="1" x14ac:dyDescent="0.25">
      <c r="A346" s="23"/>
      <c r="B346" s="45" t="s">
        <v>30</v>
      </c>
      <c r="C346" s="18">
        <v>13692229</v>
      </c>
      <c r="D346" s="112"/>
      <c r="E346" s="19"/>
      <c r="F346" s="118"/>
      <c r="G346" s="12">
        <v>4142</v>
      </c>
    </row>
    <row r="347" spans="1:7" ht="12.75" customHeight="1" x14ac:dyDescent="0.25">
      <c r="A347" s="23"/>
      <c r="B347" s="45"/>
      <c r="C347" s="18"/>
      <c r="D347" s="112"/>
      <c r="E347" s="19"/>
      <c r="F347" s="118"/>
      <c r="G347" s="12"/>
    </row>
    <row r="348" spans="1:7" ht="12.75" customHeight="1" x14ac:dyDescent="0.25">
      <c r="A348" s="3"/>
      <c r="B348" s="37" t="s">
        <v>22</v>
      </c>
      <c r="C348" s="14">
        <f>C349+C357</f>
        <v>2577711793</v>
      </c>
      <c r="D348" s="112"/>
      <c r="E348" s="15"/>
      <c r="F348" s="118"/>
      <c r="G348" s="12"/>
    </row>
    <row r="349" spans="1:7" ht="12.75" customHeight="1" x14ac:dyDescent="0.25">
      <c r="A349" s="23"/>
      <c r="B349" s="107" t="s">
        <v>91</v>
      </c>
      <c r="C349" s="17">
        <f>SUM(C350:C355)</f>
        <v>2570550372</v>
      </c>
      <c r="D349" s="112"/>
      <c r="E349" s="20"/>
      <c r="F349" s="118"/>
      <c r="G349" s="12"/>
    </row>
    <row r="350" spans="1:7" ht="12.75" customHeight="1" x14ac:dyDescent="0.25">
      <c r="A350" s="3"/>
      <c r="B350" s="108" t="s">
        <v>92</v>
      </c>
      <c r="C350" s="8">
        <v>3744646</v>
      </c>
      <c r="D350" s="112"/>
      <c r="E350" s="9"/>
      <c r="F350" s="118"/>
      <c r="G350" s="12">
        <v>4492</v>
      </c>
    </row>
    <row r="351" spans="1:7" ht="12.75" customHeight="1" x14ac:dyDescent="0.25">
      <c r="A351" s="23"/>
      <c r="B351" s="108" t="s">
        <v>93</v>
      </c>
      <c r="C351" s="8">
        <v>1695179365</v>
      </c>
      <c r="D351" s="112"/>
      <c r="E351" s="9"/>
      <c r="F351" s="118"/>
      <c r="G351" s="12">
        <v>4493</v>
      </c>
    </row>
    <row r="352" spans="1:7" ht="12.75" customHeight="1" x14ac:dyDescent="0.25">
      <c r="A352" s="3"/>
      <c r="B352" s="108" t="s">
        <v>94</v>
      </c>
      <c r="C352" s="8">
        <v>492619849</v>
      </c>
      <c r="D352" s="112"/>
      <c r="E352" s="9"/>
      <c r="F352" s="118"/>
      <c r="G352" s="12">
        <v>4494</v>
      </c>
    </row>
    <row r="353" spans="1:7" ht="12.75" customHeight="1" x14ac:dyDescent="0.25">
      <c r="A353" s="3"/>
      <c r="B353" s="108" t="s">
        <v>95</v>
      </c>
      <c r="C353" s="8">
        <v>19590000</v>
      </c>
      <c r="D353" s="112"/>
      <c r="E353" s="9"/>
      <c r="F353" s="118"/>
      <c r="G353" s="12">
        <v>4495</v>
      </c>
    </row>
    <row r="354" spans="1:7" ht="12.75" customHeight="1" x14ac:dyDescent="0.25">
      <c r="A354" s="3"/>
      <c r="B354" s="108" t="s">
        <v>96</v>
      </c>
      <c r="C354" s="8">
        <v>345265138</v>
      </c>
      <c r="D354" s="112"/>
      <c r="E354" s="9"/>
      <c r="F354" s="118"/>
      <c r="G354" s="12">
        <v>4496</v>
      </c>
    </row>
    <row r="355" spans="1:7" ht="12.75" customHeight="1" x14ac:dyDescent="0.25">
      <c r="A355" s="3"/>
      <c r="B355" s="108" t="s">
        <v>97</v>
      </c>
      <c r="C355" s="8">
        <v>14151374</v>
      </c>
      <c r="D355" s="112"/>
      <c r="E355" s="9"/>
      <c r="F355" s="118"/>
      <c r="G355" s="12">
        <v>4497</v>
      </c>
    </row>
    <row r="356" spans="1:7" ht="12.75" customHeight="1" x14ac:dyDescent="0.25">
      <c r="A356" s="3"/>
      <c r="B356" s="108"/>
      <c r="C356" s="8"/>
      <c r="D356" s="112"/>
      <c r="E356" s="9"/>
      <c r="F356" s="118"/>
      <c r="G356" s="12"/>
    </row>
    <row r="357" spans="1:7" ht="12.75" customHeight="1" x14ac:dyDescent="0.25">
      <c r="A357" s="23"/>
      <c r="B357" s="45" t="s">
        <v>24</v>
      </c>
      <c r="C357" s="17">
        <f>C358+SUM(C370:C374)+C377</f>
        <v>7161421</v>
      </c>
      <c r="D357" s="112"/>
      <c r="E357" s="20"/>
      <c r="F357" s="118"/>
      <c r="G357" s="12"/>
    </row>
    <row r="358" spans="1:7" ht="12.75" customHeight="1" x14ac:dyDescent="0.25">
      <c r="A358" s="23"/>
      <c r="B358" s="134" t="s">
        <v>1627</v>
      </c>
      <c r="C358" s="129">
        <f>SUM(C359:C369)</f>
        <v>5173309</v>
      </c>
      <c r="D358" s="113"/>
      <c r="E358" s="9"/>
      <c r="F358" s="118"/>
      <c r="G358" s="12">
        <v>4541</v>
      </c>
    </row>
    <row r="359" spans="1:7" ht="12.75" customHeight="1" x14ac:dyDescent="0.25">
      <c r="A359" s="23"/>
      <c r="B359" s="317" t="s">
        <v>595</v>
      </c>
      <c r="C359" s="6">
        <v>509432</v>
      </c>
      <c r="D359" s="113"/>
      <c r="E359" s="9"/>
      <c r="F359" s="118"/>
      <c r="G359" s="12">
        <v>4541</v>
      </c>
    </row>
    <row r="360" spans="1:7" ht="12.75" customHeight="1" x14ac:dyDescent="0.25">
      <c r="A360" s="23"/>
      <c r="B360" s="318" t="s">
        <v>1626</v>
      </c>
      <c r="C360" s="6">
        <v>106400</v>
      </c>
      <c r="D360" s="113"/>
      <c r="E360" s="9"/>
      <c r="F360" s="118"/>
      <c r="G360" s="12">
        <v>4541</v>
      </c>
    </row>
    <row r="361" spans="1:7" ht="12.75" customHeight="1" x14ac:dyDescent="0.25">
      <c r="A361" s="23"/>
      <c r="B361" s="317" t="s">
        <v>1628</v>
      </c>
      <c r="C361" s="6">
        <v>102851</v>
      </c>
      <c r="D361" s="113"/>
      <c r="E361" s="9"/>
      <c r="F361" s="118"/>
      <c r="G361" s="12">
        <v>4541</v>
      </c>
    </row>
    <row r="362" spans="1:7" ht="12.75" customHeight="1" x14ac:dyDescent="0.25">
      <c r="A362" s="23"/>
      <c r="B362" s="317" t="s">
        <v>1629</v>
      </c>
      <c r="C362" s="6">
        <v>126492</v>
      </c>
      <c r="D362" s="113"/>
      <c r="E362" s="9"/>
      <c r="F362" s="118"/>
      <c r="G362" s="12">
        <v>4541</v>
      </c>
    </row>
    <row r="363" spans="1:7" ht="12.75" customHeight="1" x14ac:dyDescent="0.25">
      <c r="A363" s="23"/>
      <c r="B363" s="317" t="s">
        <v>1605</v>
      </c>
      <c r="C363" s="6">
        <v>63848</v>
      </c>
      <c r="D363" s="113"/>
      <c r="E363" s="9"/>
      <c r="F363" s="118"/>
      <c r="G363" s="12">
        <v>4541</v>
      </c>
    </row>
    <row r="364" spans="1:7" ht="12.75" customHeight="1" x14ac:dyDescent="0.25">
      <c r="A364" s="23"/>
      <c r="B364" s="318" t="s">
        <v>593</v>
      </c>
      <c r="C364" s="6">
        <v>208049</v>
      </c>
      <c r="D364" s="113"/>
      <c r="E364" s="9"/>
      <c r="F364" s="118"/>
      <c r="G364" s="12">
        <v>4541</v>
      </c>
    </row>
    <row r="365" spans="1:7" ht="12.75" customHeight="1" x14ac:dyDescent="0.25">
      <c r="A365" s="23"/>
      <c r="B365" s="317" t="s">
        <v>1630</v>
      </c>
      <c r="C365" s="6">
        <f>784128+505</f>
        <v>784633</v>
      </c>
      <c r="D365" s="113"/>
      <c r="E365" s="9"/>
      <c r="F365" s="118"/>
      <c r="G365" s="12">
        <v>4541</v>
      </c>
    </row>
    <row r="366" spans="1:7" ht="12.75" customHeight="1" x14ac:dyDescent="0.25">
      <c r="A366" s="23"/>
      <c r="B366" s="317" t="s">
        <v>1631</v>
      </c>
      <c r="C366" s="6">
        <v>2159000</v>
      </c>
      <c r="D366" s="113"/>
      <c r="E366" s="9"/>
      <c r="F366" s="118"/>
      <c r="G366" s="12">
        <v>4541</v>
      </c>
    </row>
    <row r="367" spans="1:7" ht="12.75" customHeight="1" x14ac:dyDescent="0.25">
      <c r="A367" s="23"/>
      <c r="B367" s="317" t="s">
        <v>576</v>
      </c>
      <c r="C367" s="6">
        <v>1065195</v>
      </c>
      <c r="D367" s="113"/>
      <c r="E367" s="9"/>
      <c r="F367" s="118"/>
      <c r="G367" s="12">
        <v>4541</v>
      </c>
    </row>
    <row r="368" spans="1:7" ht="12.75" customHeight="1" x14ac:dyDescent="0.25">
      <c r="A368" s="23"/>
      <c r="B368" s="317" t="s">
        <v>1632</v>
      </c>
      <c r="C368" s="6">
        <v>19837</v>
      </c>
      <c r="D368" s="113"/>
      <c r="E368" s="9"/>
      <c r="F368" s="118"/>
      <c r="G368" s="12">
        <v>4541</v>
      </c>
    </row>
    <row r="369" spans="1:7" ht="12.75" customHeight="1" x14ac:dyDescent="0.25">
      <c r="A369" s="23"/>
      <c r="B369" s="317" t="s">
        <v>1617</v>
      </c>
      <c r="C369" s="6">
        <v>27572</v>
      </c>
      <c r="D369" s="113"/>
      <c r="E369" s="9"/>
      <c r="F369" s="118"/>
      <c r="G369" s="12">
        <v>4541</v>
      </c>
    </row>
    <row r="370" spans="1:7" ht="12.75" customHeight="1" x14ac:dyDescent="0.25">
      <c r="A370" s="23"/>
      <c r="B370" s="105" t="s">
        <v>98</v>
      </c>
      <c r="C370" s="8">
        <v>253000</v>
      </c>
      <c r="D370" s="112"/>
      <c r="E370" s="9"/>
      <c r="F370" s="118"/>
      <c r="G370" s="12">
        <v>463103</v>
      </c>
    </row>
    <row r="371" spans="1:7" ht="12.75" customHeight="1" x14ac:dyDescent="0.25">
      <c r="A371" s="3"/>
      <c r="B371" s="105" t="s">
        <v>1633</v>
      </c>
      <c r="C371" s="8">
        <v>232640</v>
      </c>
      <c r="D371" s="112"/>
      <c r="E371" s="9"/>
      <c r="F371" s="118"/>
      <c r="G371" s="12">
        <v>463149</v>
      </c>
    </row>
    <row r="372" spans="1:7" ht="12.75" customHeight="1" x14ac:dyDescent="0.25">
      <c r="A372" s="23"/>
      <c r="B372" s="105" t="s">
        <v>1634</v>
      </c>
      <c r="C372" s="8">
        <v>4400</v>
      </c>
      <c r="D372" s="112"/>
      <c r="E372" s="9"/>
      <c r="F372" s="118"/>
      <c r="G372" s="12">
        <v>463239</v>
      </c>
    </row>
    <row r="373" spans="1:7" ht="12.75" customHeight="1" x14ac:dyDescent="0.25">
      <c r="A373" s="3"/>
      <c r="B373" s="105" t="s">
        <v>100</v>
      </c>
      <c r="C373" s="8">
        <v>125460</v>
      </c>
      <c r="D373" s="112"/>
      <c r="E373" s="9"/>
      <c r="F373" s="118"/>
      <c r="G373" s="12">
        <v>463241</v>
      </c>
    </row>
    <row r="374" spans="1:7" ht="12.75" customHeight="1" x14ac:dyDescent="0.25">
      <c r="A374" s="23"/>
      <c r="B374" s="105" t="s">
        <v>102</v>
      </c>
      <c r="C374" s="8">
        <f>C375+C376</f>
        <v>1240000</v>
      </c>
      <c r="D374" s="112"/>
      <c r="E374" s="9"/>
      <c r="F374" s="118"/>
      <c r="G374" s="12">
        <v>4794</v>
      </c>
    </row>
    <row r="375" spans="1:7" ht="12.75" customHeight="1" x14ac:dyDescent="0.25">
      <c r="A375" s="3"/>
      <c r="B375" s="316" t="s">
        <v>1628</v>
      </c>
      <c r="C375" s="6">
        <v>480000</v>
      </c>
      <c r="D375" s="112"/>
      <c r="E375" s="9"/>
      <c r="F375" s="118"/>
      <c r="G375" s="12">
        <v>4794</v>
      </c>
    </row>
    <row r="376" spans="1:7" ht="12.75" customHeight="1" x14ac:dyDescent="0.25">
      <c r="A376" s="3"/>
      <c r="B376" s="316" t="s">
        <v>575</v>
      </c>
      <c r="C376" s="6">
        <v>760000</v>
      </c>
      <c r="D376" s="112"/>
      <c r="E376" s="9"/>
      <c r="F376" s="118"/>
      <c r="G376" s="12">
        <v>4794</v>
      </c>
    </row>
    <row r="377" spans="1:7" ht="12.75" customHeight="1" x14ac:dyDescent="0.25">
      <c r="A377" s="3"/>
      <c r="B377" s="105" t="s">
        <v>101</v>
      </c>
      <c r="C377" s="8">
        <f>SUM(C378:C378)</f>
        <v>132612</v>
      </c>
      <c r="D377" s="112"/>
      <c r="E377" s="9"/>
      <c r="F377" s="118"/>
      <c r="G377" s="12">
        <v>4795</v>
      </c>
    </row>
    <row r="378" spans="1:7" ht="12.75" customHeight="1" x14ac:dyDescent="0.25">
      <c r="A378" s="23"/>
      <c r="B378" s="316" t="s">
        <v>1635</v>
      </c>
      <c r="C378" s="270">
        <v>132612</v>
      </c>
      <c r="D378" s="112"/>
      <c r="E378" s="9"/>
      <c r="F378" s="135"/>
      <c r="G378" s="12">
        <v>4795</v>
      </c>
    </row>
    <row r="379" spans="1:7" ht="12.75" customHeight="1" x14ac:dyDescent="0.25">
      <c r="A379" s="3"/>
      <c r="B379" s="37" t="s">
        <v>25</v>
      </c>
      <c r="C379" s="14">
        <f>C380+C386</f>
        <v>1610699286</v>
      </c>
      <c r="D379" s="112"/>
      <c r="E379" s="15"/>
      <c r="F379" s="118"/>
      <c r="G379" s="12"/>
    </row>
    <row r="380" spans="1:7" ht="12.75" customHeight="1" x14ac:dyDescent="0.25">
      <c r="A380" s="27"/>
      <c r="B380" s="109" t="s">
        <v>103</v>
      </c>
      <c r="C380" s="136">
        <f>SUM(C381:C385)</f>
        <v>1891544</v>
      </c>
      <c r="D380" s="114"/>
      <c r="E380" s="106"/>
      <c r="F380" s="118"/>
      <c r="G380" s="12"/>
    </row>
    <row r="381" spans="1:7" ht="12.75" customHeight="1" x14ac:dyDescent="0.25">
      <c r="A381" s="27"/>
      <c r="B381" s="12" t="s">
        <v>574</v>
      </c>
      <c r="C381" s="129">
        <v>1000000</v>
      </c>
      <c r="D381" s="114"/>
      <c r="E381" s="106"/>
      <c r="F381" s="12" t="s">
        <v>1638</v>
      </c>
      <c r="G381" s="12" t="s">
        <v>596</v>
      </c>
    </row>
    <row r="382" spans="1:7" ht="12.75" customHeight="1" x14ac:dyDescent="0.25">
      <c r="A382" s="27"/>
      <c r="B382" s="12" t="s">
        <v>1636</v>
      </c>
      <c r="C382" s="129">
        <v>215000</v>
      </c>
      <c r="D382" s="114"/>
      <c r="E382" s="106"/>
      <c r="F382" s="12" t="s">
        <v>1639</v>
      </c>
      <c r="G382" s="12" t="s">
        <v>596</v>
      </c>
    </row>
    <row r="383" spans="1:7" ht="12.75" customHeight="1" x14ac:dyDescent="0.25">
      <c r="A383" s="27"/>
      <c r="B383" s="12" t="s">
        <v>1637</v>
      </c>
      <c r="C383" s="129">
        <v>600000</v>
      </c>
      <c r="D383" s="114"/>
      <c r="E383" s="106"/>
      <c r="F383" s="12" t="s">
        <v>1640</v>
      </c>
      <c r="G383" s="12" t="s">
        <v>596</v>
      </c>
    </row>
    <row r="384" spans="1:7" ht="12.75" customHeight="1" x14ac:dyDescent="0.25">
      <c r="A384" s="27"/>
      <c r="B384" s="12" t="s">
        <v>595</v>
      </c>
      <c r="C384" s="129">
        <v>74693</v>
      </c>
      <c r="D384" s="114"/>
      <c r="E384" s="106"/>
      <c r="F384" s="12" t="s">
        <v>1641</v>
      </c>
      <c r="G384" s="12" t="s">
        <v>596</v>
      </c>
    </row>
    <row r="385" spans="1:7" ht="12.75" customHeight="1" x14ac:dyDescent="0.25">
      <c r="A385" s="27"/>
      <c r="B385" s="12" t="s">
        <v>1604</v>
      </c>
      <c r="C385" s="129">
        <v>1851</v>
      </c>
      <c r="D385" s="114"/>
      <c r="E385" s="106"/>
      <c r="F385" s="12" t="s">
        <v>1642</v>
      </c>
      <c r="G385" s="12" t="s">
        <v>596</v>
      </c>
    </row>
    <row r="386" spans="1:7" ht="12.75" customHeight="1" x14ac:dyDescent="0.25">
      <c r="A386" s="27"/>
      <c r="B386" s="109" t="s">
        <v>104</v>
      </c>
      <c r="C386" s="136">
        <f>SUM(C387:C393)</f>
        <v>1608807742</v>
      </c>
      <c r="D386" s="114"/>
      <c r="E386" s="106"/>
      <c r="F386" s="118"/>
      <c r="G386" s="12"/>
    </row>
    <row r="387" spans="1:7" ht="12.75" customHeight="1" x14ac:dyDescent="0.25">
      <c r="A387" s="27"/>
      <c r="B387" s="215" t="s">
        <v>598</v>
      </c>
      <c r="C387" s="137">
        <v>157598575</v>
      </c>
      <c r="D387" s="114"/>
      <c r="E387" s="106"/>
      <c r="F387" s="118"/>
      <c r="G387" s="12">
        <v>48301</v>
      </c>
    </row>
    <row r="388" spans="1:7" ht="12.75" customHeight="1" x14ac:dyDescent="0.25">
      <c r="A388" s="27"/>
      <c r="B388" s="215" t="s">
        <v>599</v>
      </c>
      <c r="C388" s="137">
        <v>211487172</v>
      </c>
      <c r="D388" s="114"/>
      <c r="E388" s="106"/>
      <c r="F388" s="118"/>
      <c r="G388" s="12">
        <v>48302</v>
      </c>
    </row>
    <row r="389" spans="1:7" ht="12.75" customHeight="1" x14ac:dyDescent="0.25">
      <c r="A389" s="27"/>
      <c r="B389" s="215" t="s">
        <v>600</v>
      </c>
      <c r="C389" s="137">
        <v>1201353453</v>
      </c>
      <c r="D389" s="114"/>
      <c r="E389" s="106"/>
      <c r="F389" s="118"/>
      <c r="G389" s="12">
        <v>48303</v>
      </c>
    </row>
    <row r="390" spans="1:7" ht="12.75" customHeight="1" x14ac:dyDescent="0.25">
      <c r="A390" s="27"/>
      <c r="B390" s="215" t="s">
        <v>601</v>
      </c>
      <c r="C390" s="137">
        <v>14157626</v>
      </c>
      <c r="D390" s="114"/>
      <c r="E390" s="106"/>
      <c r="F390" s="118"/>
      <c r="G390" s="12">
        <v>48304</v>
      </c>
    </row>
    <row r="391" spans="1:7" ht="12.75" customHeight="1" x14ac:dyDescent="0.25">
      <c r="A391" s="27"/>
      <c r="B391" s="215" t="s">
        <v>602</v>
      </c>
      <c r="C391" s="137">
        <v>16262495</v>
      </c>
      <c r="D391" s="114"/>
      <c r="E391" s="106"/>
      <c r="F391" s="118"/>
      <c r="G391" s="12">
        <v>48305</v>
      </c>
    </row>
    <row r="392" spans="1:7" ht="12.75" customHeight="1" x14ac:dyDescent="0.25">
      <c r="A392" s="27"/>
      <c r="B392" s="215" t="s">
        <v>603</v>
      </c>
      <c r="C392" s="137">
        <v>7485381</v>
      </c>
      <c r="D392" s="114"/>
      <c r="E392" s="106"/>
      <c r="F392" s="118"/>
      <c r="G392" s="12">
        <v>48306</v>
      </c>
    </row>
    <row r="393" spans="1:7" ht="12.75" customHeight="1" x14ac:dyDescent="0.25">
      <c r="A393" s="27"/>
      <c r="B393" s="215" t="s">
        <v>604</v>
      </c>
      <c r="C393" s="137">
        <v>463040</v>
      </c>
      <c r="D393" s="114"/>
      <c r="E393" s="106"/>
      <c r="F393" s="118"/>
      <c r="G393" s="12">
        <v>48307</v>
      </c>
    </row>
    <row r="394" spans="1:7" ht="12.75" customHeight="1" thickBot="1" x14ac:dyDescent="0.3">
      <c r="A394" s="123"/>
      <c r="B394" s="124"/>
      <c r="C394" s="125"/>
      <c r="D394" s="126"/>
      <c r="E394" s="127"/>
      <c r="F394" s="118"/>
      <c r="G394" s="12"/>
    </row>
    <row r="395" spans="1:7" ht="20.25" customHeight="1" thickBot="1" x14ac:dyDescent="0.3">
      <c r="A395" s="36"/>
      <c r="B395" s="62" t="s">
        <v>4</v>
      </c>
      <c r="C395" s="48">
        <f>C342+C348+C379</f>
        <v>4447023268</v>
      </c>
      <c r="D395" s="116"/>
      <c r="E395" s="267"/>
      <c r="F395" s="48"/>
      <c r="G395" s="356"/>
    </row>
    <row r="396" spans="1:7" x14ac:dyDescent="0.25">
      <c r="A396" s="342" t="s">
        <v>1423</v>
      </c>
      <c r="B396" s="343"/>
      <c r="C396" s="343"/>
      <c r="D396" s="343"/>
      <c r="E396" s="343"/>
    </row>
    <row r="397" spans="1:7" x14ac:dyDescent="0.25">
      <c r="A397" s="344"/>
      <c r="B397" s="344"/>
      <c r="C397" s="344"/>
      <c r="D397" s="344"/>
      <c r="E397" s="344"/>
    </row>
    <row r="398" spans="1:7" x14ac:dyDescent="0.25">
      <c r="A398" s="344"/>
      <c r="B398" s="344"/>
      <c r="C398" s="344"/>
      <c r="D398" s="344"/>
      <c r="E398" s="344"/>
    </row>
    <row r="399" spans="1:7" x14ac:dyDescent="0.25">
      <c r="A399" s="344"/>
      <c r="B399" s="344"/>
      <c r="C399" s="344"/>
      <c r="D399" s="344"/>
      <c r="E399" s="344"/>
    </row>
    <row r="400" spans="1:7" x14ac:dyDescent="0.25">
      <c r="A400" s="344"/>
      <c r="B400" s="344"/>
      <c r="C400" s="344"/>
      <c r="D400" s="344"/>
      <c r="E400" s="344"/>
    </row>
    <row r="401" spans="1:5" x14ac:dyDescent="0.25">
      <c r="A401" s="344"/>
      <c r="B401" s="344"/>
      <c r="C401" s="344"/>
      <c r="D401" s="344"/>
      <c r="E401" s="344"/>
    </row>
    <row r="402" spans="1:5" x14ac:dyDescent="0.25">
      <c r="A402" s="344"/>
      <c r="B402" s="344"/>
      <c r="C402" s="344"/>
      <c r="D402" s="344"/>
      <c r="E402" s="344"/>
    </row>
    <row r="403" spans="1:5" x14ac:dyDescent="0.25">
      <c r="A403" s="344"/>
      <c r="B403" s="344"/>
      <c r="C403" s="344"/>
      <c r="D403" s="344"/>
      <c r="E403" s="344"/>
    </row>
    <row r="404" spans="1:5" x14ac:dyDescent="0.25">
      <c r="A404" s="273" t="s">
        <v>1781</v>
      </c>
      <c r="B404" s="76"/>
      <c r="C404" s="30"/>
      <c r="D404"/>
    </row>
    <row r="405" spans="1:5" x14ac:dyDescent="0.25">
      <c r="D405"/>
    </row>
    <row r="406" spans="1:5" x14ac:dyDescent="0.25">
      <c r="D406"/>
    </row>
    <row r="407" spans="1:5" x14ac:dyDescent="0.25">
      <c r="D407"/>
    </row>
    <row r="408" spans="1:5" x14ac:dyDescent="0.25">
      <c r="D408"/>
    </row>
    <row r="409" spans="1:5" x14ac:dyDescent="0.25">
      <c r="D409"/>
      <c r="E409" s="244" t="s">
        <v>1519</v>
      </c>
    </row>
  </sheetData>
  <mergeCells count="4">
    <mergeCell ref="A396:E403"/>
    <mergeCell ref="A1:E1"/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scale="67" orientation="portrait" horizontalDpi="4294967295" verticalDpi="4294967295" r:id="rId1"/>
  <rowBreaks count="2" manualBreakCount="2">
    <brk id="174" max="6" man="1"/>
    <brk id="26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560A9-0547-4B68-BA2E-DE653C0DB39E}">
  <sheetPr>
    <tabColor rgb="FFFFC000"/>
  </sheetPr>
  <dimension ref="A1:G744"/>
  <sheetViews>
    <sheetView view="pageBreakPreview" topLeftCell="A648" zoomScaleNormal="100" zoomScaleSheetLayoutView="100" workbookViewId="0">
      <selection activeCell="D728" sqref="D728:G728"/>
    </sheetView>
  </sheetViews>
  <sheetFormatPr defaultColWidth="9.109375" defaultRowHeight="13.2" x14ac:dyDescent="0.25"/>
  <cols>
    <col min="1" max="1" width="5.44140625" style="143" customWidth="1"/>
    <col min="2" max="2" width="40.88671875" style="143" customWidth="1"/>
    <col min="3" max="3" width="17.109375" style="143" customWidth="1"/>
    <col min="4" max="4" width="13.5546875" style="188" customWidth="1"/>
    <col min="5" max="5" width="14" style="143" customWidth="1"/>
    <col min="6" max="6" width="20.77734375" style="218" customWidth="1"/>
    <col min="7" max="7" width="10.33203125" style="218" customWidth="1"/>
  </cols>
  <sheetData>
    <row r="1" spans="1:7" ht="13.8" x14ac:dyDescent="0.25">
      <c r="A1" s="345" t="s">
        <v>79</v>
      </c>
      <c r="B1" s="345"/>
      <c r="C1" s="345"/>
      <c r="D1" s="345"/>
      <c r="E1" s="345"/>
    </row>
    <row r="2" spans="1:7" ht="13.8" x14ac:dyDescent="0.25">
      <c r="A2" s="345" t="s">
        <v>1535</v>
      </c>
      <c r="B2" s="345"/>
      <c r="C2" s="345"/>
      <c r="D2" s="345"/>
      <c r="E2" s="345"/>
    </row>
    <row r="3" spans="1:7" ht="13.8" thickBot="1" x14ac:dyDescent="0.3">
      <c r="A3" s="346" t="s">
        <v>1643</v>
      </c>
      <c r="B3" s="347"/>
      <c r="C3" s="347"/>
      <c r="D3" s="347"/>
      <c r="E3" s="347"/>
    </row>
    <row r="4" spans="1:7" ht="55.5" customHeight="1" thickBot="1" x14ac:dyDescent="0.3">
      <c r="A4" s="83" t="s">
        <v>26</v>
      </c>
      <c r="B4" s="84" t="s">
        <v>6</v>
      </c>
      <c r="C4" s="78" t="s">
        <v>55</v>
      </c>
      <c r="D4" s="110" t="s">
        <v>56</v>
      </c>
      <c r="E4" s="190" t="s">
        <v>77</v>
      </c>
      <c r="F4" s="219" t="s">
        <v>605</v>
      </c>
      <c r="G4" s="220" t="s">
        <v>1064</v>
      </c>
    </row>
    <row r="5" spans="1:7" ht="15" customHeight="1" x14ac:dyDescent="0.25">
      <c r="A5" s="144"/>
      <c r="B5" s="145" t="s">
        <v>7</v>
      </c>
      <c r="C5" s="146">
        <f>C7+C13+C585</f>
        <v>2100833410</v>
      </c>
      <c r="D5" s="147"/>
      <c r="E5" s="189"/>
      <c r="F5" s="221"/>
      <c r="G5" s="221"/>
    </row>
    <row r="6" spans="1:7" ht="14.25" customHeight="1" x14ac:dyDescent="0.25">
      <c r="A6" s="92"/>
      <c r="B6" s="148" t="s">
        <v>8</v>
      </c>
      <c r="C6" s="149"/>
      <c r="D6" s="150"/>
      <c r="E6" s="152"/>
      <c r="F6" s="163"/>
      <c r="G6" s="163"/>
    </row>
    <row r="7" spans="1:7" ht="14.25" customHeight="1" x14ac:dyDescent="0.25">
      <c r="A7" s="92"/>
      <c r="B7" s="148" t="s">
        <v>1645</v>
      </c>
      <c r="C7" s="151">
        <f>SUM(C8:C12)</f>
        <v>843901</v>
      </c>
      <c r="D7" s="150"/>
      <c r="E7" s="152"/>
      <c r="F7" s="163"/>
      <c r="G7" s="163"/>
    </row>
    <row r="8" spans="1:7" ht="14.25" customHeight="1" x14ac:dyDescent="0.25">
      <c r="A8" s="92"/>
      <c r="B8" s="266" t="s">
        <v>611</v>
      </c>
      <c r="C8" s="216">
        <v>0</v>
      </c>
      <c r="D8" s="150"/>
      <c r="E8" s="152"/>
      <c r="F8" s="163" t="s">
        <v>607</v>
      </c>
      <c r="G8" s="163" t="s">
        <v>1060</v>
      </c>
    </row>
    <row r="9" spans="1:7" s="138" customFormat="1" ht="14.25" customHeight="1" x14ac:dyDescent="0.2">
      <c r="A9" s="92"/>
      <c r="B9" s="266" t="s">
        <v>612</v>
      </c>
      <c r="C9" s="216">
        <v>0</v>
      </c>
      <c r="D9" s="153"/>
      <c r="E9" s="152"/>
      <c r="F9" s="222" t="s">
        <v>608</v>
      </c>
      <c r="G9" s="222" t="s">
        <v>1061</v>
      </c>
    </row>
    <row r="10" spans="1:7" s="138" customFormat="1" ht="14.25" customHeight="1" x14ac:dyDescent="0.2">
      <c r="A10" s="92"/>
      <c r="B10" s="266" t="s">
        <v>613</v>
      </c>
      <c r="C10" s="216">
        <v>0</v>
      </c>
      <c r="D10" s="153"/>
      <c r="E10" s="152"/>
      <c r="F10" s="222" t="s">
        <v>609</v>
      </c>
      <c r="G10" s="222" t="s">
        <v>1062</v>
      </c>
    </row>
    <row r="11" spans="1:7" s="138" customFormat="1" ht="14.25" customHeight="1" x14ac:dyDescent="0.2">
      <c r="A11" s="92"/>
      <c r="B11" s="266" t="s">
        <v>614</v>
      </c>
      <c r="C11" s="216">
        <v>665600</v>
      </c>
      <c r="D11" s="153"/>
      <c r="E11" s="152"/>
      <c r="F11" s="222" t="s">
        <v>610</v>
      </c>
      <c r="G11" s="222" t="s">
        <v>1063</v>
      </c>
    </row>
    <row r="12" spans="1:7" s="138" customFormat="1" ht="14.25" customHeight="1" x14ac:dyDescent="0.2">
      <c r="A12" s="92"/>
      <c r="B12" s="266" t="s">
        <v>1646</v>
      </c>
      <c r="C12" s="216">
        <v>178301</v>
      </c>
      <c r="D12" s="153"/>
      <c r="E12" s="152"/>
      <c r="F12" s="222" t="s">
        <v>1644</v>
      </c>
      <c r="G12" s="222" t="s">
        <v>1647</v>
      </c>
    </row>
    <row r="13" spans="1:7" s="138" customFormat="1" ht="13.5" customHeight="1" x14ac:dyDescent="0.2">
      <c r="A13" s="92"/>
      <c r="B13" s="154" t="s">
        <v>9</v>
      </c>
      <c r="C13" s="151">
        <f>C14+C24+C303+C584</f>
        <v>2096479509</v>
      </c>
      <c r="D13" s="153"/>
      <c r="E13" s="152"/>
      <c r="F13" s="163"/>
      <c r="G13" s="163"/>
    </row>
    <row r="14" spans="1:7" s="138" customFormat="1" ht="12.9" customHeight="1" x14ac:dyDescent="0.2">
      <c r="A14" s="92"/>
      <c r="B14" s="155" t="s">
        <v>632</v>
      </c>
      <c r="C14" s="156">
        <f>SUM(C15:C23)</f>
        <v>1929023247</v>
      </c>
      <c r="D14" s="153"/>
      <c r="E14" s="157"/>
      <c r="F14" s="163"/>
      <c r="G14" s="163"/>
    </row>
    <row r="15" spans="1:7" s="138" customFormat="1" ht="12.9" customHeight="1" x14ac:dyDescent="0.2">
      <c r="A15" s="92"/>
      <c r="B15" s="222" t="s">
        <v>615</v>
      </c>
      <c r="C15" s="216">
        <v>27611608</v>
      </c>
      <c r="D15" s="153"/>
      <c r="E15" s="157"/>
      <c r="F15" s="222" t="s">
        <v>622</v>
      </c>
      <c r="G15" s="222" t="s">
        <v>1055</v>
      </c>
    </row>
    <row r="16" spans="1:7" s="138" customFormat="1" ht="12.9" customHeight="1" x14ac:dyDescent="0.2">
      <c r="A16" s="92"/>
      <c r="B16" s="222" t="s">
        <v>616</v>
      </c>
      <c r="C16" s="216">
        <v>60842800</v>
      </c>
      <c r="D16" s="153"/>
      <c r="E16" s="157"/>
      <c r="F16" s="222" t="s">
        <v>623</v>
      </c>
      <c r="G16" s="222" t="s">
        <v>1055</v>
      </c>
    </row>
    <row r="17" spans="1:7" s="138" customFormat="1" ht="12.9" customHeight="1" x14ac:dyDescent="0.2">
      <c r="A17" s="92"/>
      <c r="B17" s="222" t="s">
        <v>1648</v>
      </c>
      <c r="C17" s="216">
        <v>81643182</v>
      </c>
      <c r="D17" s="153"/>
      <c r="E17" s="157"/>
      <c r="F17" s="222" t="s">
        <v>624</v>
      </c>
      <c r="G17" s="222" t="s">
        <v>1056</v>
      </c>
    </row>
    <row r="18" spans="1:7" s="138" customFormat="1" ht="12.9" customHeight="1" x14ac:dyDescent="0.2">
      <c r="A18" s="92"/>
      <c r="B18" s="222" t="s">
        <v>1649</v>
      </c>
      <c r="C18" s="216">
        <v>1223486935</v>
      </c>
      <c r="D18" s="153"/>
      <c r="E18" s="157"/>
      <c r="F18" s="222" t="s">
        <v>625</v>
      </c>
      <c r="G18" s="222" t="s">
        <v>492</v>
      </c>
    </row>
    <row r="19" spans="1:7" s="138" customFormat="1" ht="12.9" customHeight="1" x14ac:dyDescent="0.2">
      <c r="A19" s="92"/>
      <c r="B19" s="222" t="s">
        <v>617</v>
      </c>
      <c r="C19" s="216">
        <v>186496824</v>
      </c>
      <c r="D19" s="153"/>
      <c r="E19" s="157"/>
      <c r="F19" s="222" t="s">
        <v>626</v>
      </c>
      <c r="G19" s="222" t="s">
        <v>436</v>
      </c>
    </row>
    <row r="20" spans="1:7" s="138" customFormat="1" ht="12.9" customHeight="1" x14ac:dyDescent="0.2">
      <c r="A20" s="92"/>
      <c r="B20" s="222" t="s">
        <v>618</v>
      </c>
      <c r="C20" s="216">
        <v>53776785</v>
      </c>
      <c r="D20" s="153"/>
      <c r="E20" s="157"/>
      <c r="F20" s="222" t="s">
        <v>627</v>
      </c>
      <c r="G20" s="222" t="s">
        <v>1057</v>
      </c>
    </row>
    <row r="21" spans="1:7" s="138" customFormat="1" ht="12.9" customHeight="1" x14ac:dyDescent="0.2">
      <c r="A21" s="92"/>
      <c r="B21" s="222" t="s">
        <v>619</v>
      </c>
      <c r="C21" s="216">
        <v>290917024</v>
      </c>
      <c r="D21" s="153"/>
      <c r="E21" s="157"/>
      <c r="F21" s="222" t="s">
        <v>628</v>
      </c>
      <c r="G21" s="222" t="s">
        <v>490</v>
      </c>
    </row>
    <row r="22" spans="1:7" s="138" customFormat="1" ht="12.9" customHeight="1" x14ac:dyDescent="0.2">
      <c r="A22" s="92"/>
      <c r="B22" s="222" t="s">
        <v>620</v>
      </c>
      <c r="C22" s="216">
        <v>3422756</v>
      </c>
      <c r="D22" s="153"/>
      <c r="E22" s="157"/>
      <c r="F22" s="222" t="s">
        <v>629</v>
      </c>
      <c r="G22" s="222" t="s">
        <v>1058</v>
      </c>
    </row>
    <row r="23" spans="1:7" s="138" customFormat="1" ht="12.9" customHeight="1" x14ac:dyDescent="0.2">
      <c r="A23" s="92"/>
      <c r="B23" s="222" t="s">
        <v>621</v>
      </c>
      <c r="C23" s="216">
        <v>825333</v>
      </c>
      <c r="D23" s="153"/>
      <c r="E23" s="157"/>
      <c r="F23" s="222" t="s">
        <v>630</v>
      </c>
      <c r="G23" s="222" t="s">
        <v>1059</v>
      </c>
    </row>
    <row r="24" spans="1:7" ht="12.9" customHeight="1" x14ac:dyDescent="0.25">
      <c r="A24" s="92"/>
      <c r="B24" s="158" t="s">
        <v>631</v>
      </c>
      <c r="C24" s="156">
        <f>SUM(C25:C302)</f>
        <v>162938880</v>
      </c>
      <c r="D24" s="150"/>
      <c r="E24" s="159"/>
      <c r="F24" s="163"/>
      <c r="G24" s="163"/>
    </row>
    <row r="25" spans="1:7" ht="12.9" customHeight="1" x14ac:dyDescent="0.25">
      <c r="A25" s="92"/>
      <c r="B25" s="222" t="s">
        <v>633</v>
      </c>
      <c r="C25" s="216">
        <v>66530</v>
      </c>
      <c r="D25" s="150"/>
      <c r="E25" s="159"/>
      <c r="F25" s="222" t="s">
        <v>793</v>
      </c>
      <c r="G25" s="222" t="s">
        <v>1053</v>
      </c>
    </row>
    <row r="26" spans="1:7" ht="12.9" customHeight="1" x14ac:dyDescent="0.25">
      <c r="A26" s="92"/>
      <c r="B26" s="222" t="s">
        <v>634</v>
      </c>
      <c r="C26" s="216">
        <v>78879</v>
      </c>
      <c r="D26" s="150"/>
      <c r="E26" s="159"/>
      <c r="F26" s="222" t="s">
        <v>794</v>
      </c>
      <c r="G26" s="222" t="s">
        <v>1053</v>
      </c>
    </row>
    <row r="27" spans="1:7" ht="12.9" customHeight="1" x14ac:dyDescent="0.25">
      <c r="A27" s="92"/>
      <c r="B27" s="222" t="s">
        <v>635</v>
      </c>
      <c r="C27" s="216">
        <v>50946</v>
      </c>
      <c r="D27" s="150"/>
      <c r="E27" s="159"/>
      <c r="F27" s="222" t="s">
        <v>795</v>
      </c>
      <c r="G27" s="222" t="s">
        <v>1053</v>
      </c>
    </row>
    <row r="28" spans="1:7" ht="12.9" customHeight="1" x14ac:dyDescent="0.25">
      <c r="A28" s="92"/>
      <c r="B28" s="222" t="s">
        <v>636</v>
      </c>
      <c r="C28" s="216">
        <v>5762382</v>
      </c>
      <c r="D28" s="150"/>
      <c r="E28" s="159"/>
      <c r="F28" s="222" t="s">
        <v>796</v>
      </c>
      <c r="G28" s="222" t="s">
        <v>1053</v>
      </c>
    </row>
    <row r="29" spans="1:7" ht="12.9" customHeight="1" x14ac:dyDescent="0.25">
      <c r="A29" s="92"/>
      <c r="B29" s="222" t="s">
        <v>637</v>
      </c>
      <c r="C29" s="216">
        <v>90387</v>
      </c>
      <c r="D29" s="150"/>
      <c r="E29" s="159"/>
      <c r="F29" s="222" t="s">
        <v>1650</v>
      </c>
      <c r="G29" s="222" t="s">
        <v>1053</v>
      </c>
    </row>
    <row r="30" spans="1:7" ht="12.9" customHeight="1" x14ac:dyDescent="0.25">
      <c r="A30" s="92"/>
      <c r="B30" s="222" t="s">
        <v>710</v>
      </c>
      <c r="C30" s="216">
        <v>28509</v>
      </c>
      <c r="D30" s="150"/>
      <c r="E30" s="159"/>
      <c r="F30" s="251" t="s">
        <v>1651</v>
      </c>
      <c r="G30" s="222" t="s">
        <v>1053</v>
      </c>
    </row>
    <row r="31" spans="1:7" ht="12.9" customHeight="1" x14ac:dyDescent="0.25">
      <c r="A31" s="92"/>
      <c r="B31" s="222" t="s">
        <v>712</v>
      </c>
      <c r="C31" s="216">
        <v>28509</v>
      </c>
      <c r="D31" s="150"/>
      <c r="E31" s="159"/>
      <c r="F31" s="251" t="s">
        <v>1652</v>
      </c>
      <c r="G31" s="222" t="s">
        <v>1053</v>
      </c>
    </row>
    <row r="32" spans="1:7" ht="12.9" customHeight="1" x14ac:dyDescent="0.25">
      <c r="A32" s="92"/>
      <c r="B32" s="222" t="s">
        <v>713</v>
      </c>
      <c r="C32" s="216">
        <v>28509</v>
      </c>
      <c r="D32" s="150"/>
      <c r="E32" s="159"/>
      <c r="F32" s="251" t="s">
        <v>1653</v>
      </c>
      <c r="G32" s="222" t="s">
        <v>1053</v>
      </c>
    </row>
    <row r="33" spans="1:7" ht="12.9" customHeight="1" x14ac:dyDescent="0.25">
      <c r="A33" s="92"/>
      <c r="B33" s="222" t="s">
        <v>714</v>
      </c>
      <c r="C33" s="216">
        <v>28509</v>
      </c>
      <c r="D33" s="150"/>
      <c r="E33" s="159"/>
      <c r="F33" s="251" t="s">
        <v>1654</v>
      </c>
      <c r="G33" s="222" t="s">
        <v>1053</v>
      </c>
    </row>
    <row r="34" spans="1:7" ht="12.9" customHeight="1" x14ac:dyDescent="0.25">
      <c r="A34" s="92"/>
      <c r="B34" s="222" t="s">
        <v>715</v>
      </c>
      <c r="C34" s="216">
        <v>28509</v>
      </c>
      <c r="D34" s="150"/>
      <c r="E34" s="159"/>
      <c r="F34" s="251" t="s">
        <v>1655</v>
      </c>
      <c r="G34" s="222" t="s">
        <v>1053</v>
      </c>
    </row>
    <row r="35" spans="1:7" ht="12.9" customHeight="1" x14ac:dyDescent="0.25">
      <c r="A35" s="92"/>
      <c r="B35" s="222" t="s">
        <v>716</v>
      </c>
      <c r="C35" s="216">
        <v>28509</v>
      </c>
      <c r="D35" s="150"/>
      <c r="E35" s="159"/>
      <c r="F35" s="251" t="s">
        <v>1656</v>
      </c>
      <c r="G35" s="222" t="s">
        <v>1053</v>
      </c>
    </row>
    <row r="36" spans="1:7" ht="12.9" customHeight="1" x14ac:dyDescent="0.25">
      <c r="A36" s="92"/>
      <c r="B36" s="222" t="s">
        <v>717</v>
      </c>
      <c r="C36" s="216">
        <v>28509</v>
      </c>
      <c r="D36" s="150"/>
      <c r="E36" s="159"/>
      <c r="F36" s="251" t="s">
        <v>1657</v>
      </c>
      <c r="G36" s="222" t="s">
        <v>1053</v>
      </c>
    </row>
    <row r="37" spans="1:7" ht="12.9" customHeight="1" x14ac:dyDescent="0.25">
      <c r="A37" s="92"/>
      <c r="B37" s="222" t="s">
        <v>638</v>
      </c>
      <c r="C37" s="216">
        <v>156052</v>
      </c>
      <c r="D37" s="150"/>
      <c r="E37" s="159"/>
      <c r="F37" s="251" t="s">
        <v>797</v>
      </c>
      <c r="G37" s="222" t="s">
        <v>1053</v>
      </c>
    </row>
    <row r="38" spans="1:7" ht="12.9" customHeight="1" x14ac:dyDescent="0.25">
      <c r="A38" s="92"/>
      <c r="B38" s="222" t="s">
        <v>639</v>
      </c>
      <c r="C38" s="216">
        <v>21013</v>
      </c>
      <c r="D38" s="150"/>
      <c r="E38" s="159"/>
      <c r="F38" s="251" t="s">
        <v>798</v>
      </c>
      <c r="G38" s="222" t="s">
        <v>1053</v>
      </c>
    </row>
    <row r="39" spans="1:7" ht="12.9" customHeight="1" x14ac:dyDescent="0.25">
      <c r="A39" s="92"/>
      <c r="B39" s="222" t="s">
        <v>639</v>
      </c>
      <c r="C39" s="216">
        <v>21013</v>
      </c>
      <c r="D39" s="150"/>
      <c r="E39" s="159"/>
      <c r="F39" s="251" t="s">
        <v>799</v>
      </c>
      <c r="G39" s="222" t="s">
        <v>1053</v>
      </c>
    </row>
    <row r="40" spans="1:7" ht="12.9" customHeight="1" x14ac:dyDescent="0.25">
      <c r="A40" s="92"/>
      <c r="B40" s="222" t="s">
        <v>639</v>
      </c>
      <c r="C40" s="216">
        <v>21013</v>
      </c>
      <c r="D40" s="150"/>
      <c r="E40" s="159"/>
      <c r="F40" s="251" t="s">
        <v>800</v>
      </c>
      <c r="G40" s="222" t="s">
        <v>1053</v>
      </c>
    </row>
    <row r="41" spans="1:7" ht="12.9" customHeight="1" x14ac:dyDescent="0.25">
      <c r="A41" s="92"/>
      <c r="B41" s="222" t="s">
        <v>639</v>
      </c>
      <c r="C41" s="216">
        <v>21013</v>
      </c>
      <c r="D41" s="150"/>
      <c r="E41" s="159"/>
      <c r="F41" s="251" t="s">
        <v>801</v>
      </c>
      <c r="G41" s="222" t="s">
        <v>1053</v>
      </c>
    </row>
    <row r="42" spans="1:7" ht="12.9" customHeight="1" x14ac:dyDescent="0.25">
      <c r="A42" s="92"/>
      <c r="B42" s="222" t="s">
        <v>639</v>
      </c>
      <c r="C42" s="216">
        <v>21013</v>
      </c>
      <c r="D42" s="150"/>
      <c r="E42" s="159"/>
      <c r="F42" s="251" t="s">
        <v>802</v>
      </c>
      <c r="G42" s="222" t="s">
        <v>1053</v>
      </c>
    </row>
    <row r="43" spans="1:7" ht="12.9" customHeight="1" x14ac:dyDescent="0.25">
      <c r="A43" s="92"/>
      <c r="B43" s="222" t="s">
        <v>639</v>
      </c>
      <c r="C43" s="216">
        <v>21013</v>
      </c>
      <c r="D43" s="150"/>
      <c r="E43" s="159"/>
      <c r="F43" s="251" t="s">
        <v>803</v>
      </c>
      <c r="G43" s="222" t="s">
        <v>1053</v>
      </c>
    </row>
    <row r="44" spans="1:7" ht="12.9" customHeight="1" x14ac:dyDescent="0.25">
      <c r="A44" s="92"/>
      <c r="B44" s="222" t="s">
        <v>639</v>
      </c>
      <c r="C44" s="216">
        <v>21013</v>
      </c>
      <c r="D44" s="150"/>
      <c r="E44" s="159"/>
      <c r="F44" s="251" t="s">
        <v>804</v>
      </c>
      <c r="G44" s="222" t="s">
        <v>1053</v>
      </c>
    </row>
    <row r="45" spans="1:7" ht="12.9" customHeight="1" x14ac:dyDescent="0.25">
      <c r="A45" s="92"/>
      <c r="B45" s="222" t="s">
        <v>639</v>
      </c>
      <c r="C45" s="216">
        <v>21013</v>
      </c>
      <c r="D45" s="150"/>
      <c r="E45" s="159"/>
      <c r="F45" s="251" t="s">
        <v>805</v>
      </c>
      <c r="G45" s="222" t="s">
        <v>1053</v>
      </c>
    </row>
    <row r="46" spans="1:7" ht="12.9" customHeight="1" x14ac:dyDescent="0.25">
      <c r="A46" s="92"/>
      <c r="B46" s="222" t="s">
        <v>639</v>
      </c>
      <c r="C46" s="216">
        <v>21013</v>
      </c>
      <c r="D46" s="150"/>
      <c r="E46" s="159"/>
      <c r="F46" s="251" t="s">
        <v>806</v>
      </c>
      <c r="G46" s="222" t="s">
        <v>1053</v>
      </c>
    </row>
    <row r="47" spans="1:7" ht="12.9" customHeight="1" x14ac:dyDescent="0.25">
      <c r="A47" s="92"/>
      <c r="B47" s="222" t="s">
        <v>639</v>
      </c>
      <c r="C47" s="216">
        <v>21015</v>
      </c>
      <c r="D47" s="150"/>
      <c r="E47" s="159"/>
      <c r="F47" s="251" t="s">
        <v>807</v>
      </c>
      <c r="G47" s="222" t="s">
        <v>1053</v>
      </c>
    </row>
    <row r="48" spans="1:7" ht="12.9" customHeight="1" x14ac:dyDescent="0.25">
      <c r="A48" s="92"/>
      <c r="B48" s="222" t="s">
        <v>711</v>
      </c>
      <c r="C48" s="216">
        <v>28509</v>
      </c>
      <c r="D48" s="150"/>
      <c r="E48" s="159"/>
      <c r="F48" s="251" t="s">
        <v>1785</v>
      </c>
      <c r="G48" s="222" t="s">
        <v>1053</v>
      </c>
    </row>
    <row r="49" spans="1:7" ht="12.9" customHeight="1" x14ac:dyDescent="0.25">
      <c r="A49" s="92"/>
      <c r="B49" s="222" t="s">
        <v>1786</v>
      </c>
      <c r="C49" s="216">
        <v>488922</v>
      </c>
      <c r="D49" s="150"/>
      <c r="E49" s="159"/>
      <c r="F49" s="251" t="s">
        <v>808</v>
      </c>
      <c r="G49" s="222" t="s">
        <v>1053</v>
      </c>
    </row>
    <row r="50" spans="1:7" ht="12.9" customHeight="1" x14ac:dyDescent="0.25">
      <c r="A50" s="92"/>
      <c r="B50" s="222" t="s">
        <v>640</v>
      </c>
      <c r="C50" s="216">
        <v>10651</v>
      </c>
      <c r="D50" s="150"/>
      <c r="E50" s="159"/>
      <c r="F50" s="251" t="s">
        <v>809</v>
      </c>
      <c r="G50" s="222" t="s">
        <v>1053</v>
      </c>
    </row>
    <row r="51" spans="1:7" ht="12.9" customHeight="1" x14ac:dyDescent="0.25">
      <c r="A51" s="92"/>
      <c r="B51" s="222" t="s">
        <v>641</v>
      </c>
      <c r="C51" s="216">
        <v>776</v>
      </c>
      <c r="D51" s="150"/>
      <c r="E51" s="159"/>
      <c r="F51" s="251" t="s">
        <v>810</v>
      </c>
      <c r="G51" s="222" t="s">
        <v>1053</v>
      </c>
    </row>
    <row r="52" spans="1:7" ht="12.9" customHeight="1" x14ac:dyDescent="0.25">
      <c r="A52" s="92"/>
      <c r="B52" s="222" t="s">
        <v>642</v>
      </c>
      <c r="C52" s="216">
        <v>772</v>
      </c>
      <c r="D52" s="150"/>
      <c r="E52" s="159"/>
      <c r="F52" s="251" t="s">
        <v>811</v>
      </c>
      <c r="G52" s="222" t="s">
        <v>1053</v>
      </c>
    </row>
    <row r="53" spans="1:7" ht="12.9" customHeight="1" x14ac:dyDescent="0.25">
      <c r="A53" s="92"/>
      <c r="B53" s="222" t="s">
        <v>643</v>
      </c>
      <c r="C53" s="216">
        <v>0</v>
      </c>
      <c r="D53" s="150"/>
      <c r="E53" s="159"/>
      <c r="F53" s="251" t="s">
        <v>812</v>
      </c>
      <c r="G53" s="222" t="s">
        <v>1053</v>
      </c>
    </row>
    <row r="54" spans="1:7" ht="12.9" customHeight="1" x14ac:dyDescent="0.25">
      <c r="A54" s="92"/>
      <c r="B54" s="222" t="s">
        <v>644</v>
      </c>
      <c r="C54" s="216">
        <v>7027</v>
      </c>
      <c r="D54" s="150"/>
      <c r="E54" s="159"/>
      <c r="F54" s="251" t="s">
        <v>813</v>
      </c>
      <c r="G54" s="222" t="s">
        <v>1053</v>
      </c>
    </row>
    <row r="55" spans="1:7" ht="12.9" customHeight="1" x14ac:dyDescent="0.25">
      <c r="A55" s="92"/>
      <c r="B55" s="222" t="s">
        <v>645</v>
      </c>
      <c r="C55" s="216">
        <v>0</v>
      </c>
      <c r="D55" s="150"/>
      <c r="E55" s="159"/>
      <c r="F55" s="251" t="s">
        <v>814</v>
      </c>
      <c r="G55" s="222" t="s">
        <v>1053</v>
      </c>
    </row>
    <row r="56" spans="1:7" ht="12.9" customHeight="1" x14ac:dyDescent="0.25">
      <c r="A56" s="92"/>
      <c r="B56" s="222" t="s">
        <v>646</v>
      </c>
      <c r="C56" s="216">
        <v>0</v>
      </c>
      <c r="D56" s="150"/>
      <c r="E56" s="159"/>
      <c r="F56" s="251" t="s">
        <v>815</v>
      </c>
      <c r="G56" s="222" t="s">
        <v>1053</v>
      </c>
    </row>
    <row r="57" spans="1:7" ht="12.9" customHeight="1" x14ac:dyDescent="0.25">
      <c r="A57" s="92"/>
      <c r="B57" s="222" t="s">
        <v>647</v>
      </c>
      <c r="C57" s="216">
        <v>54866</v>
      </c>
      <c r="D57" s="150"/>
      <c r="E57" s="159"/>
      <c r="F57" s="222" t="s">
        <v>1784</v>
      </c>
      <c r="G57" s="222" t="s">
        <v>1053</v>
      </c>
    </row>
    <row r="58" spans="1:7" ht="12.9" customHeight="1" x14ac:dyDescent="0.25">
      <c r="A58" s="92"/>
      <c r="B58" s="222" t="s">
        <v>648</v>
      </c>
      <c r="C58" s="216">
        <v>54377</v>
      </c>
      <c r="D58" s="150"/>
      <c r="E58" s="159"/>
      <c r="F58" s="222" t="s">
        <v>816</v>
      </c>
      <c r="G58" s="222" t="s">
        <v>1053</v>
      </c>
    </row>
    <row r="59" spans="1:7" ht="12.9" customHeight="1" x14ac:dyDescent="0.25">
      <c r="A59" s="92"/>
      <c r="B59" s="222" t="s">
        <v>649</v>
      </c>
      <c r="C59" s="216">
        <v>17655</v>
      </c>
      <c r="D59" s="150"/>
      <c r="E59" s="159"/>
      <c r="F59" s="222" t="s">
        <v>817</v>
      </c>
      <c r="G59" s="222" t="s">
        <v>1053</v>
      </c>
    </row>
    <row r="60" spans="1:7" ht="12.9" customHeight="1" x14ac:dyDescent="0.25">
      <c r="A60" s="92"/>
      <c r="B60" s="222" t="s">
        <v>649</v>
      </c>
      <c r="C60" s="216">
        <v>17655</v>
      </c>
      <c r="D60" s="150"/>
      <c r="E60" s="159"/>
      <c r="F60" s="222" t="s">
        <v>818</v>
      </c>
      <c r="G60" s="222" t="s">
        <v>1053</v>
      </c>
    </row>
    <row r="61" spans="1:7" ht="12.9" customHeight="1" x14ac:dyDescent="0.25">
      <c r="A61" s="92"/>
      <c r="B61" s="222" t="s">
        <v>649</v>
      </c>
      <c r="C61" s="216">
        <v>17655</v>
      </c>
      <c r="D61" s="150"/>
      <c r="E61" s="159"/>
      <c r="F61" s="222" t="s">
        <v>819</v>
      </c>
      <c r="G61" s="222" t="s">
        <v>1053</v>
      </c>
    </row>
    <row r="62" spans="1:7" ht="12.9" customHeight="1" x14ac:dyDescent="0.25">
      <c r="A62" s="92"/>
      <c r="B62" s="222" t="s">
        <v>649</v>
      </c>
      <c r="C62" s="216">
        <v>17655</v>
      </c>
      <c r="D62" s="150"/>
      <c r="E62" s="159"/>
      <c r="F62" s="222" t="s">
        <v>820</v>
      </c>
      <c r="G62" s="222" t="s">
        <v>1053</v>
      </c>
    </row>
    <row r="63" spans="1:7" ht="12.9" customHeight="1" x14ac:dyDescent="0.25">
      <c r="A63" s="92"/>
      <c r="B63" s="222" t="s">
        <v>649</v>
      </c>
      <c r="C63" s="216">
        <v>17655</v>
      </c>
      <c r="D63" s="150"/>
      <c r="E63" s="159"/>
      <c r="F63" s="222" t="s">
        <v>821</v>
      </c>
      <c r="G63" s="222" t="s">
        <v>1053</v>
      </c>
    </row>
    <row r="64" spans="1:7" ht="12.9" customHeight="1" x14ac:dyDescent="0.25">
      <c r="A64" s="92"/>
      <c r="B64" s="222" t="s">
        <v>649</v>
      </c>
      <c r="C64" s="216">
        <v>17655</v>
      </c>
      <c r="D64" s="150"/>
      <c r="E64" s="159"/>
      <c r="F64" s="222" t="s">
        <v>822</v>
      </c>
      <c r="G64" s="222" t="s">
        <v>1053</v>
      </c>
    </row>
    <row r="65" spans="1:7" ht="12.9" customHeight="1" x14ac:dyDescent="0.25">
      <c r="A65" s="92"/>
      <c r="B65" s="222" t="s">
        <v>649</v>
      </c>
      <c r="C65" s="216">
        <v>17655</v>
      </c>
      <c r="D65" s="150"/>
      <c r="E65" s="159"/>
      <c r="F65" s="222" t="s">
        <v>823</v>
      </c>
      <c r="G65" s="222" t="s">
        <v>1053</v>
      </c>
    </row>
    <row r="66" spans="1:7" ht="12.9" customHeight="1" x14ac:dyDescent="0.25">
      <c r="A66" s="92"/>
      <c r="B66" s="222" t="s">
        <v>649</v>
      </c>
      <c r="C66" s="216">
        <v>17655</v>
      </c>
      <c r="D66" s="150"/>
      <c r="E66" s="159"/>
      <c r="F66" s="222" t="s">
        <v>824</v>
      </c>
      <c r="G66" s="222" t="s">
        <v>1053</v>
      </c>
    </row>
    <row r="67" spans="1:7" ht="12.9" customHeight="1" x14ac:dyDescent="0.25">
      <c r="A67" s="92"/>
      <c r="B67" s="222" t="s">
        <v>649</v>
      </c>
      <c r="C67" s="216">
        <v>17655</v>
      </c>
      <c r="D67" s="150"/>
      <c r="E67" s="159"/>
      <c r="F67" s="222" t="s">
        <v>825</v>
      </c>
      <c r="G67" s="222" t="s">
        <v>1053</v>
      </c>
    </row>
    <row r="68" spans="1:7" ht="12.9" customHeight="1" x14ac:dyDescent="0.25">
      <c r="A68" s="92"/>
      <c r="B68" s="222" t="s">
        <v>649</v>
      </c>
      <c r="C68" s="216">
        <v>17655</v>
      </c>
      <c r="D68" s="150"/>
      <c r="E68" s="159"/>
      <c r="F68" s="222" t="s">
        <v>826</v>
      </c>
      <c r="G68" s="222" t="s">
        <v>1053</v>
      </c>
    </row>
    <row r="69" spans="1:7" ht="12.9" customHeight="1" x14ac:dyDescent="0.25">
      <c r="A69" s="92"/>
      <c r="B69" s="222" t="s">
        <v>650</v>
      </c>
      <c r="C69" s="216">
        <v>34441</v>
      </c>
      <c r="D69" s="150"/>
      <c r="E69" s="159"/>
      <c r="F69" s="222" t="s">
        <v>827</v>
      </c>
      <c r="G69" s="222" t="s">
        <v>1053</v>
      </c>
    </row>
    <row r="70" spans="1:7" ht="12.9" customHeight="1" x14ac:dyDescent="0.25">
      <c r="A70" s="92"/>
      <c r="B70" s="222" t="s">
        <v>650</v>
      </c>
      <c r="C70" s="216">
        <v>34441</v>
      </c>
      <c r="D70" s="150"/>
      <c r="E70" s="159"/>
      <c r="F70" s="222" t="s">
        <v>828</v>
      </c>
      <c r="G70" s="222" t="s">
        <v>1053</v>
      </c>
    </row>
    <row r="71" spans="1:7" ht="12.9" customHeight="1" x14ac:dyDescent="0.25">
      <c r="A71" s="92"/>
      <c r="B71" s="222" t="s">
        <v>650</v>
      </c>
      <c r="C71" s="216">
        <v>34441</v>
      </c>
      <c r="D71" s="150"/>
      <c r="E71" s="159"/>
      <c r="F71" s="222" t="s">
        <v>829</v>
      </c>
      <c r="G71" s="222" t="s">
        <v>1053</v>
      </c>
    </row>
    <row r="72" spans="1:7" ht="12.9" customHeight="1" x14ac:dyDescent="0.25">
      <c r="A72" s="92"/>
      <c r="B72" s="222" t="s">
        <v>650</v>
      </c>
      <c r="C72" s="216">
        <v>34441</v>
      </c>
      <c r="D72" s="150"/>
      <c r="E72" s="159"/>
      <c r="F72" s="222" t="s">
        <v>830</v>
      </c>
      <c r="G72" s="222" t="s">
        <v>1053</v>
      </c>
    </row>
    <row r="73" spans="1:7" ht="12.9" customHeight="1" x14ac:dyDescent="0.25">
      <c r="A73" s="92"/>
      <c r="B73" s="222" t="s">
        <v>650</v>
      </c>
      <c r="C73" s="216">
        <v>34441</v>
      </c>
      <c r="D73" s="150"/>
      <c r="E73" s="159"/>
      <c r="F73" s="222" t="s">
        <v>831</v>
      </c>
      <c r="G73" s="222" t="s">
        <v>1053</v>
      </c>
    </row>
    <row r="74" spans="1:7" ht="12.9" customHeight="1" x14ac:dyDescent="0.25">
      <c r="A74" s="92"/>
      <c r="B74" s="222" t="s">
        <v>650</v>
      </c>
      <c r="C74" s="216">
        <v>34441</v>
      </c>
      <c r="D74" s="150"/>
      <c r="E74" s="159"/>
      <c r="F74" s="222" t="s">
        <v>832</v>
      </c>
      <c r="G74" s="222" t="s">
        <v>1053</v>
      </c>
    </row>
    <row r="75" spans="1:7" ht="12.9" customHeight="1" x14ac:dyDescent="0.25">
      <c r="A75" s="92"/>
      <c r="B75" s="222" t="s">
        <v>651</v>
      </c>
      <c r="C75" s="216">
        <v>228158</v>
      </c>
      <c r="D75" s="150"/>
      <c r="E75" s="159"/>
      <c r="F75" s="222" t="s">
        <v>833</v>
      </c>
      <c r="G75" s="222" t="s">
        <v>1053</v>
      </c>
    </row>
    <row r="76" spans="1:7" ht="12.9" customHeight="1" x14ac:dyDescent="0.25">
      <c r="A76" s="92"/>
      <c r="B76" s="222" t="s">
        <v>651</v>
      </c>
      <c r="C76" s="216">
        <v>228158</v>
      </c>
      <c r="D76" s="150"/>
      <c r="E76" s="159"/>
      <c r="F76" s="222" t="s">
        <v>834</v>
      </c>
      <c r="G76" s="222" t="s">
        <v>1053</v>
      </c>
    </row>
    <row r="77" spans="1:7" ht="12.9" customHeight="1" x14ac:dyDescent="0.25">
      <c r="A77" s="92"/>
      <c r="B77" s="222" t="s">
        <v>651</v>
      </c>
      <c r="C77" s="216">
        <v>228158</v>
      </c>
      <c r="D77" s="150"/>
      <c r="E77" s="159"/>
      <c r="F77" s="222" t="s">
        <v>835</v>
      </c>
      <c r="G77" s="222" t="s">
        <v>1053</v>
      </c>
    </row>
    <row r="78" spans="1:7" ht="12.9" customHeight="1" x14ac:dyDescent="0.25">
      <c r="A78" s="92"/>
      <c r="B78" s="222" t="s">
        <v>651</v>
      </c>
      <c r="C78" s="216">
        <v>228158</v>
      </c>
      <c r="D78" s="150"/>
      <c r="E78" s="159"/>
      <c r="F78" s="222" t="s">
        <v>836</v>
      </c>
      <c r="G78" s="222" t="s">
        <v>1053</v>
      </c>
    </row>
    <row r="79" spans="1:7" ht="12.9" customHeight="1" x14ac:dyDescent="0.25">
      <c r="A79" s="92"/>
      <c r="B79" s="222" t="s">
        <v>652</v>
      </c>
      <c r="C79" s="216">
        <v>70077</v>
      </c>
      <c r="D79" s="150"/>
      <c r="E79" s="159"/>
      <c r="F79" s="222" t="s">
        <v>837</v>
      </c>
      <c r="G79" s="222" t="s">
        <v>1053</v>
      </c>
    </row>
    <row r="80" spans="1:7" ht="12.9" customHeight="1" x14ac:dyDescent="0.25">
      <c r="A80" s="92"/>
      <c r="B80" s="222" t="s">
        <v>648</v>
      </c>
      <c r="C80" s="216">
        <v>54377</v>
      </c>
      <c r="D80" s="150"/>
      <c r="E80" s="159"/>
      <c r="F80" s="222" t="s">
        <v>838</v>
      </c>
      <c r="G80" s="222" t="s">
        <v>1053</v>
      </c>
    </row>
    <row r="81" spans="1:7" ht="12.9" customHeight="1" x14ac:dyDescent="0.25">
      <c r="A81" s="92"/>
      <c r="B81" s="222" t="s">
        <v>653</v>
      </c>
      <c r="C81" s="216">
        <v>71707</v>
      </c>
      <c r="D81" s="150"/>
      <c r="E81" s="159"/>
      <c r="F81" s="222" t="s">
        <v>839</v>
      </c>
      <c r="G81" s="222" t="s">
        <v>1053</v>
      </c>
    </row>
    <row r="82" spans="1:7" ht="12.9" customHeight="1" x14ac:dyDescent="0.25">
      <c r="A82" s="92"/>
      <c r="B82" s="222" t="s">
        <v>654</v>
      </c>
      <c r="C82" s="216">
        <v>21457</v>
      </c>
      <c r="D82" s="150"/>
      <c r="E82" s="159"/>
      <c r="F82" s="222" t="s">
        <v>840</v>
      </c>
      <c r="G82" s="222" t="s">
        <v>1053</v>
      </c>
    </row>
    <row r="83" spans="1:7" ht="12.9" customHeight="1" x14ac:dyDescent="0.25">
      <c r="A83" s="92"/>
      <c r="B83" s="222" t="s">
        <v>654</v>
      </c>
      <c r="C83" s="216">
        <v>21457</v>
      </c>
      <c r="D83" s="150"/>
      <c r="E83" s="159"/>
      <c r="F83" s="222" t="s">
        <v>841</v>
      </c>
      <c r="G83" s="222" t="s">
        <v>1053</v>
      </c>
    </row>
    <row r="84" spans="1:7" ht="12.9" customHeight="1" x14ac:dyDescent="0.25">
      <c r="A84" s="92"/>
      <c r="B84" s="222" t="s">
        <v>654</v>
      </c>
      <c r="C84" s="216">
        <v>21457</v>
      </c>
      <c r="D84" s="150"/>
      <c r="E84" s="159"/>
      <c r="F84" s="222" t="s">
        <v>842</v>
      </c>
      <c r="G84" s="222" t="s">
        <v>1053</v>
      </c>
    </row>
    <row r="85" spans="1:7" ht="12.9" customHeight="1" x14ac:dyDescent="0.25">
      <c r="A85" s="92"/>
      <c r="B85" s="222" t="s">
        <v>654</v>
      </c>
      <c r="C85" s="216">
        <v>21457</v>
      </c>
      <c r="D85" s="150"/>
      <c r="E85" s="159"/>
      <c r="F85" s="222" t="s">
        <v>843</v>
      </c>
      <c r="G85" s="222" t="s">
        <v>1053</v>
      </c>
    </row>
    <row r="86" spans="1:7" ht="12.9" customHeight="1" x14ac:dyDescent="0.25">
      <c r="A86" s="92"/>
      <c r="B86" s="222" t="s">
        <v>655</v>
      </c>
      <c r="C86" s="216">
        <v>26510</v>
      </c>
      <c r="D86" s="150"/>
      <c r="E86" s="159"/>
      <c r="F86" s="222" t="s">
        <v>844</v>
      </c>
      <c r="G86" s="222" t="s">
        <v>1053</v>
      </c>
    </row>
    <row r="87" spans="1:7" ht="12.9" customHeight="1" x14ac:dyDescent="0.25">
      <c r="A87" s="92"/>
      <c r="B87" s="222" t="s">
        <v>656</v>
      </c>
      <c r="C87" s="216">
        <v>155147</v>
      </c>
      <c r="D87" s="150"/>
      <c r="E87" s="159"/>
      <c r="F87" s="222" t="s">
        <v>845</v>
      </c>
      <c r="G87" s="222" t="s">
        <v>1053</v>
      </c>
    </row>
    <row r="88" spans="1:7" ht="12.9" customHeight="1" x14ac:dyDescent="0.25">
      <c r="A88" s="92"/>
      <c r="B88" s="222" t="s">
        <v>657</v>
      </c>
      <c r="C88" s="216">
        <v>155147</v>
      </c>
      <c r="D88" s="150"/>
      <c r="E88" s="159"/>
      <c r="F88" s="222" t="s">
        <v>846</v>
      </c>
      <c r="G88" s="222" t="s">
        <v>1053</v>
      </c>
    </row>
    <row r="89" spans="1:7" ht="12.9" customHeight="1" x14ac:dyDescent="0.25">
      <c r="A89" s="92"/>
      <c r="B89" s="222" t="s">
        <v>656</v>
      </c>
      <c r="C89" s="216">
        <v>155147</v>
      </c>
      <c r="D89" s="150"/>
      <c r="E89" s="159"/>
      <c r="F89" s="222" t="s">
        <v>847</v>
      </c>
      <c r="G89" s="222" t="s">
        <v>1053</v>
      </c>
    </row>
    <row r="90" spans="1:7" ht="12.9" customHeight="1" x14ac:dyDescent="0.25">
      <c r="A90" s="92"/>
      <c r="B90" s="222" t="s">
        <v>656</v>
      </c>
      <c r="C90" s="216">
        <v>155147</v>
      </c>
      <c r="D90" s="150"/>
      <c r="E90" s="159"/>
      <c r="F90" s="222" t="s">
        <v>848</v>
      </c>
      <c r="G90" s="222" t="s">
        <v>1053</v>
      </c>
    </row>
    <row r="91" spans="1:7" ht="12.9" customHeight="1" x14ac:dyDescent="0.25">
      <c r="A91" s="92"/>
      <c r="B91" s="222" t="s">
        <v>658</v>
      </c>
      <c r="C91" s="216">
        <v>155147</v>
      </c>
      <c r="D91" s="150"/>
      <c r="E91" s="159"/>
      <c r="F91" s="222" t="s">
        <v>849</v>
      </c>
      <c r="G91" s="222" t="s">
        <v>1053</v>
      </c>
    </row>
    <row r="92" spans="1:7" ht="12.9" customHeight="1" x14ac:dyDescent="0.25">
      <c r="A92" s="92"/>
      <c r="B92" s="222" t="s">
        <v>658</v>
      </c>
      <c r="C92" s="216">
        <v>155147</v>
      </c>
      <c r="D92" s="150"/>
      <c r="E92" s="159"/>
      <c r="F92" s="222" t="s">
        <v>850</v>
      </c>
      <c r="G92" s="222" t="s">
        <v>1053</v>
      </c>
    </row>
    <row r="93" spans="1:7" ht="12.9" customHeight="1" x14ac:dyDescent="0.25">
      <c r="A93" s="92"/>
      <c r="B93" s="222" t="s">
        <v>659</v>
      </c>
      <c r="C93" s="216">
        <v>40634</v>
      </c>
      <c r="D93" s="150"/>
      <c r="E93" s="159"/>
      <c r="F93" s="222" t="s">
        <v>851</v>
      </c>
      <c r="G93" s="222" t="s">
        <v>1053</v>
      </c>
    </row>
    <row r="94" spans="1:7" ht="12.9" customHeight="1" x14ac:dyDescent="0.25">
      <c r="A94" s="92"/>
      <c r="B94" s="222" t="s">
        <v>660</v>
      </c>
      <c r="C94" s="216">
        <v>180407</v>
      </c>
      <c r="D94" s="150"/>
      <c r="E94" s="159"/>
      <c r="F94" s="222" t="s">
        <v>852</v>
      </c>
      <c r="G94" s="222" t="s">
        <v>1053</v>
      </c>
    </row>
    <row r="95" spans="1:7" ht="12.9" customHeight="1" x14ac:dyDescent="0.25">
      <c r="A95" s="92"/>
      <c r="B95" s="222" t="s">
        <v>652</v>
      </c>
      <c r="C95" s="216">
        <v>70077</v>
      </c>
      <c r="D95" s="150"/>
      <c r="E95" s="159"/>
      <c r="F95" s="222" t="s">
        <v>853</v>
      </c>
      <c r="G95" s="222" t="s">
        <v>1053</v>
      </c>
    </row>
    <row r="96" spans="1:7" ht="12.9" customHeight="1" x14ac:dyDescent="0.25">
      <c r="A96" s="92"/>
      <c r="B96" s="222" t="s">
        <v>652</v>
      </c>
      <c r="C96" s="216">
        <v>70077</v>
      </c>
      <c r="D96" s="150"/>
      <c r="E96" s="159"/>
      <c r="F96" s="222" t="s">
        <v>854</v>
      </c>
      <c r="G96" s="222" t="s">
        <v>1053</v>
      </c>
    </row>
    <row r="97" spans="1:7" ht="12.9" customHeight="1" x14ac:dyDescent="0.25">
      <c r="A97" s="92"/>
      <c r="B97" s="222" t="s">
        <v>647</v>
      </c>
      <c r="C97" s="216">
        <v>54866</v>
      </c>
      <c r="D97" s="150"/>
      <c r="E97" s="159"/>
      <c r="F97" s="222" t="s">
        <v>855</v>
      </c>
      <c r="G97" s="222" t="s">
        <v>1053</v>
      </c>
    </row>
    <row r="98" spans="1:7" ht="12.9" customHeight="1" x14ac:dyDescent="0.25">
      <c r="A98" s="92"/>
      <c r="B98" s="222" t="s">
        <v>661</v>
      </c>
      <c r="C98" s="216">
        <v>53508</v>
      </c>
      <c r="D98" s="150"/>
      <c r="E98" s="159"/>
      <c r="F98" s="222" t="s">
        <v>856</v>
      </c>
      <c r="G98" s="222" t="s">
        <v>1053</v>
      </c>
    </row>
    <row r="99" spans="1:7" ht="12.9" customHeight="1" x14ac:dyDescent="0.25">
      <c r="A99" s="92"/>
      <c r="B99" s="222" t="s">
        <v>662</v>
      </c>
      <c r="C99" s="216">
        <v>40634</v>
      </c>
      <c r="D99" s="150"/>
      <c r="E99" s="159"/>
      <c r="F99" s="222" t="s">
        <v>857</v>
      </c>
      <c r="G99" s="222" t="s">
        <v>1053</v>
      </c>
    </row>
    <row r="100" spans="1:7" ht="12.9" customHeight="1" x14ac:dyDescent="0.25">
      <c r="A100" s="92"/>
      <c r="B100" s="222" t="s">
        <v>663</v>
      </c>
      <c r="C100" s="216">
        <v>33463</v>
      </c>
      <c r="D100" s="150"/>
      <c r="E100" s="159"/>
      <c r="F100" s="222" t="s">
        <v>858</v>
      </c>
      <c r="G100" s="222" t="s">
        <v>1053</v>
      </c>
    </row>
    <row r="101" spans="1:7" ht="12.9" customHeight="1" x14ac:dyDescent="0.25">
      <c r="A101" s="92"/>
      <c r="B101" s="222" t="s">
        <v>663</v>
      </c>
      <c r="C101" s="216">
        <v>33463</v>
      </c>
      <c r="D101" s="150"/>
      <c r="E101" s="159"/>
      <c r="F101" s="222" t="s">
        <v>859</v>
      </c>
      <c r="G101" s="222" t="s">
        <v>1053</v>
      </c>
    </row>
    <row r="102" spans="1:7" ht="12.9" customHeight="1" x14ac:dyDescent="0.25">
      <c r="A102" s="92"/>
      <c r="B102" s="222" t="s">
        <v>663</v>
      </c>
      <c r="C102" s="216">
        <v>33463</v>
      </c>
      <c r="D102" s="150"/>
      <c r="E102" s="159"/>
      <c r="F102" s="222" t="s">
        <v>860</v>
      </c>
      <c r="G102" s="222" t="s">
        <v>1053</v>
      </c>
    </row>
    <row r="103" spans="1:7" ht="12.9" customHeight="1" x14ac:dyDescent="0.25">
      <c r="A103" s="92"/>
      <c r="B103" s="222" t="s">
        <v>664</v>
      </c>
      <c r="C103" s="216">
        <v>71707</v>
      </c>
      <c r="D103" s="150"/>
      <c r="E103" s="159"/>
      <c r="F103" s="222" t="s">
        <v>861</v>
      </c>
      <c r="G103" s="222" t="s">
        <v>1053</v>
      </c>
    </row>
    <row r="104" spans="1:7" ht="12.9" customHeight="1" x14ac:dyDescent="0.25">
      <c r="A104" s="92"/>
      <c r="B104" s="222" t="s">
        <v>664</v>
      </c>
      <c r="C104" s="216">
        <v>71707</v>
      </c>
      <c r="D104" s="150"/>
      <c r="E104" s="159"/>
      <c r="F104" s="222" t="s">
        <v>862</v>
      </c>
      <c r="G104" s="222" t="s">
        <v>1053</v>
      </c>
    </row>
    <row r="105" spans="1:7" ht="12.9" customHeight="1" x14ac:dyDescent="0.25">
      <c r="A105" s="92"/>
      <c r="B105" s="222" t="s">
        <v>665</v>
      </c>
      <c r="C105" s="216">
        <v>27487</v>
      </c>
      <c r="D105" s="150"/>
      <c r="E105" s="159"/>
      <c r="F105" s="222" t="s">
        <v>863</v>
      </c>
      <c r="G105" s="222" t="s">
        <v>1053</v>
      </c>
    </row>
    <row r="106" spans="1:7" ht="12.9" customHeight="1" x14ac:dyDescent="0.25">
      <c r="A106" s="92"/>
      <c r="B106" s="222" t="s">
        <v>666</v>
      </c>
      <c r="C106" s="216">
        <v>142382</v>
      </c>
      <c r="D106" s="150"/>
      <c r="E106" s="159"/>
      <c r="F106" s="222" t="s">
        <v>864</v>
      </c>
      <c r="G106" s="222" t="s">
        <v>1053</v>
      </c>
    </row>
    <row r="107" spans="1:7" ht="12.9" customHeight="1" x14ac:dyDescent="0.25">
      <c r="A107" s="92"/>
      <c r="B107" s="222" t="s">
        <v>667</v>
      </c>
      <c r="C107" s="216">
        <v>12060</v>
      </c>
      <c r="D107" s="150"/>
      <c r="E107" s="159"/>
      <c r="F107" s="222" t="s">
        <v>865</v>
      </c>
      <c r="G107" s="222" t="s">
        <v>1053</v>
      </c>
    </row>
    <row r="108" spans="1:7" ht="12.9" customHeight="1" x14ac:dyDescent="0.25">
      <c r="A108" s="92"/>
      <c r="B108" s="222" t="s">
        <v>660</v>
      </c>
      <c r="C108" s="216">
        <v>177420</v>
      </c>
      <c r="D108" s="150"/>
      <c r="E108" s="159"/>
      <c r="F108" s="222" t="s">
        <v>866</v>
      </c>
      <c r="G108" s="222" t="s">
        <v>1053</v>
      </c>
    </row>
    <row r="109" spans="1:7" ht="12.9" customHeight="1" x14ac:dyDescent="0.25">
      <c r="A109" s="92"/>
      <c r="B109" s="222" t="s">
        <v>648</v>
      </c>
      <c r="C109" s="216">
        <v>44817</v>
      </c>
      <c r="D109" s="150"/>
      <c r="E109" s="159"/>
      <c r="F109" s="222" t="s">
        <v>867</v>
      </c>
      <c r="G109" s="222" t="s">
        <v>1053</v>
      </c>
    </row>
    <row r="110" spans="1:7" ht="12.9" customHeight="1" x14ac:dyDescent="0.25">
      <c r="A110" s="92"/>
      <c r="B110" s="222" t="s">
        <v>668</v>
      </c>
      <c r="C110" s="216">
        <v>116252</v>
      </c>
      <c r="D110" s="150"/>
      <c r="E110" s="159"/>
      <c r="F110" s="222" t="s">
        <v>868</v>
      </c>
      <c r="G110" s="222" t="s">
        <v>1053</v>
      </c>
    </row>
    <row r="111" spans="1:7" ht="12.9" customHeight="1" x14ac:dyDescent="0.25">
      <c r="A111" s="92"/>
      <c r="B111" s="222" t="s">
        <v>669</v>
      </c>
      <c r="C111" s="216">
        <v>1577494</v>
      </c>
      <c r="D111" s="150"/>
      <c r="E111" s="159"/>
      <c r="F111" s="222" t="s">
        <v>869</v>
      </c>
      <c r="G111" s="222" t="s">
        <v>1053</v>
      </c>
    </row>
    <row r="112" spans="1:7" ht="12.9" customHeight="1" x14ac:dyDescent="0.25">
      <c r="A112" s="92"/>
      <c r="B112" s="222" t="s">
        <v>670</v>
      </c>
      <c r="C112" s="216">
        <v>15971</v>
      </c>
      <c r="D112" s="150"/>
      <c r="E112" s="159"/>
      <c r="F112" s="222" t="s">
        <v>870</v>
      </c>
      <c r="G112" s="222" t="s">
        <v>1053</v>
      </c>
    </row>
    <row r="113" spans="1:7" ht="12.9" customHeight="1" x14ac:dyDescent="0.25">
      <c r="A113" s="92"/>
      <c r="B113" s="222" t="s">
        <v>647</v>
      </c>
      <c r="C113" s="216">
        <v>54866</v>
      </c>
      <c r="D113" s="150"/>
      <c r="E113" s="159"/>
      <c r="F113" s="222" t="s">
        <v>871</v>
      </c>
      <c r="G113" s="222" t="s">
        <v>1053</v>
      </c>
    </row>
    <row r="114" spans="1:7" ht="12.9" customHeight="1" x14ac:dyDescent="0.25">
      <c r="A114" s="92"/>
      <c r="B114" s="222" t="s">
        <v>647</v>
      </c>
      <c r="C114" s="216">
        <v>54866</v>
      </c>
      <c r="D114" s="150"/>
      <c r="E114" s="159"/>
      <c r="F114" s="222" t="s">
        <v>872</v>
      </c>
      <c r="G114" s="222" t="s">
        <v>1053</v>
      </c>
    </row>
    <row r="115" spans="1:7" ht="12.9" customHeight="1" x14ac:dyDescent="0.25">
      <c r="A115" s="92"/>
      <c r="B115" s="222" t="s">
        <v>647</v>
      </c>
      <c r="C115" s="216">
        <v>54866</v>
      </c>
      <c r="D115" s="150"/>
      <c r="E115" s="159"/>
      <c r="F115" s="222" t="s">
        <v>873</v>
      </c>
      <c r="G115" s="222" t="s">
        <v>1053</v>
      </c>
    </row>
    <row r="116" spans="1:7" ht="12.9" customHeight="1" x14ac:dyDescent="0.25">
      <c r="A116" s="92"/>
      <c r="B116" s="222" t="s">
        <v>671</v>
      </c>
      <c r="C116" s="216">
        <v>177420</v>
      </c>
      <c r="D116" s="150"/>
      <c r="E116" s="159"/>
      <c r="F116" s="222" t="s">
        <v>874</v>
      </c>
      <c r="G116" s="222" t="s">
        <v>1053</v>
      </c>
    </row>
    <row r="117" spans="1:7" ht="12.9" customHeight="1" x14ac:dyDescent="0.25">
      <c r="A117" s="92"/>
      <c r="B117" s="222" t="s">
        <v>671</v>
      </c>
      <c r="C117" s="216">
        <v>177420</v>
      </c>
      <c r="D117" s="150"/>
      <c r="E117" s="159"/>
      <c r="F117" s="222" t="s">
        <v>875</v>
      </c>
      <c r="G117" s="222" t="s">
        <v>1053</v>
      </c>
    </row>
    <row r="118" spans="1:7" ht="12.9" customHeight="1" x14ac:dyDescent="0.25">
      <c r="A118" s="92"/>
      <c r="B118" s="222" t="s">
        <v>672</v>
      </c>
      <c r="C118" s="216">
        <v>84419</v>
      </c>
      <c r="D118" s="150"/>
      <c r="E118" s="159"/>
      <c r="F118" s="222" t="s">
        <v>876</v>
      </c>
      <c r="G118" s="222" t="s">
        <v>1053</v>
      </c>
    </row>
    <row r="119" spans="1:7" ht="12.9" customHeight="1" x14ac:dyDescent="0.25">
      <c r="A119" s="92"/>
      <c r="B119" s="222" t="s">
        <v>673</v>
      </c>
      <c r="C119" s="216">
        <v>681214</v>
      </c>
      <c r="D119" s="150"/>
      <c r="E119" s="159"/>
      <c r="F119" s="222" t="s">
        <v>877</v>
      </c>
      <c r="G119" s="222" t="s">
        <v>1053</v>
      </c>
    </row>
    <row r="120" spans="1:7" ht="12.9" customHeight="1" x14ac:dyDescent="0.25">
      <c r="A120" s="92"/>
      <c r="B120" s="222" t="s">
        <v>674</v>
      </c>
      <c r="C120" s="216">
        <v>79095</v>
      </c>
      <c r="D120" s="150"/>
      <c r="E120" s="159"/>
      <c r="F120" s="222" t="s">
        <v>878</v>
      </c>
      <c r="G120" s="222" t="s">
        <v>1053</v>
      </c>
    </row>
    <row r="121" spans="1:7" ht="12.9" customHeight="1" x14ac:dyDescent="0.25">
      <c r="A121" s="92"/>
      <c r="B121" s="222" t="s">
        <v>648</v>
      </c>
      <c r="C121" s="216">
        <v>73825</v>
      </c>
      <c r="D121" s="150"/>
      <c r="E121" s="159"/>
      <c r="F121" s="222" t="s">
        <v>879</v>
      </c>
      <c r="G121" s="222" t="s">
        <v>1053</v>
      </c>
    </row>
    <row r="122" spans="1:7" ht="12.9" customHeight="1" x14ac:dyDescent="0.25">
      <c r="A122" s="92"/>
      <c r="B122" s="222" t="s">
        <v>667</v>
      </c>
      <c r="C122" s="216">
        <v>12060</v>
      </c>
      <c r="D122" s="150"/>
      <c r="E122" s="159"/>
      <c r="F122" s="222" t="s">
        <v>880</v>
      </c>
      <c r="G122" s="222" t="s">
        <v>1053</v>
      </c>
    </row>
    <row r="123" spans="1:7" ht="12.9" customHeight="1" x14ac:dyDescent="0.25">
      <c r="A123" s="92"/>
      <c r="B123" s="222" t="s">
        <v>675</v>
      </c>
      <c r="C123" s="216">
        <v>1314624</v>
      </c>
      <c r="D123" s="150"/>
      <c r="E123" s="159"/>
      <c r="F123" s="222" t="s">
        <v>881</v>
      </c>
      <c r="G123" s="222" t="s">
        <v>1053</v>
      </c>
    </row>
    <row r="124" spans="1:7" ht="12.9" customHeight="1" x14ac:dyDescent="0.25">
      <c r="A124" s="92"/>
      <c r="B124" s="222" t="s">
        <v>676</v>
      </c>
      <c r="C124" s="216">
        <v>238479</v>
      </c>
      <c r="D124" s="150"/>
      <c r="E124" s="159"/>
      <c r="F124" s="222" t="s">
        <v>882</v>
      </c>
      <c r="G124" s="222" t="s">
        <v>1053</v>
      </c>
    </row>
    <row r="125" spans="1:7" ht="12.9" customHeight="1" x14ac:dyDescent="0.25">
      <c r="A125" s="92"/>
      <c r="B125" s="222" t="s">
        <v>677</v>
      </c>
      <c r="C125" s="216">
        <v>9676</v>
      </c>
      <c r="D125" s="150"/>
      <c r="E125" s="159"/>
      <c r="F125" s="222" t="s">
        <v>883</v>
      </c>
      <c r="G125" s="222" t="s">
        <v>1053</v>
      </c>
    </row>
    <row r="126" spans="1:7" ht="12.9" customHeight="1" x14ac:dyDescent="0.25">
      <c r="A126" s="92"/>
      <c r="B126" s="222" t="s">
        <v>678</v>
      </c>
      <c r="C126" s="216">
        <v>599061</v>
      </c>
      <c r="D126" s="150"/>
      <c r="E126" s="159"/>
      <c r="F126" s="222" t="s">
        <v>1658</v>
      </c>
      <c r="G126" s="222" t="s">
        <v>1053</v>
      </c>
    </row>
    <row r="127" spans="1:7" ht="12.9" customHeight="1" x14ac:dyDescent="0.25">
      <c r="A127" s="92"/>
      <c r="B127" s="222" t="s">
        <v>679</v>
      </c>
      <c r="C127" s="216">
        <v>60402</v>
      </c>
      <c r="D127" s="150"/>
      <c r="E127" s="159"/>
      <c r="F127" s="222" t="s">
        <v>884</v>
      </c>
      <c r="G127" s="222" t="s">
        <v>1053</v>
      </c>
    </row>
    <row r="128" spans="1:7" ht="12.9" customHeight="1" x14ac:dyDescent="0.25">
      <c r="A128" s="92"/>
      <c r="B128" s="222" t="s">
        <v>680</v>
      </c>
      <c r="C128" s="216">
        <v>60402</v>
      </c>
      <c r="D128" s="150"/>
      <c r="E128" s="159"/>
      <c r="F128" s="222" t="s">
        <v>885</v>
      </c>
      <c r="G128" s="222" t="s">
        <v>1053</v>
      </c>
    </row>
    <row r="129" spans="1:7" ht="12.9" customHeight="1" x14ac:dyDescent="0.25">
      <c r="A129" s="92"/>
      <c r="B129" s="222" t="s">
        <v>681</v>
      </c>
      <c r="C129" s="216">
        <v>60402</v>
      </c>
      <c r="D129" s="150"/>
      <c r="E129" s="159"/>
      <c r="F129" s="222" t="s">
        <v>886</v>
      </c>
      <c r="G129" s="222" t="s">
        <v>1053</v>
      </c>
    </row>
    <row r="130" spans="1:7" ht="12.9" customHeight="1" x14ac:dyDescent="0.25">
      <c r="A130" s="92"/>
      <c r="B130" s="222" t="s">
        <v>682</v>
      </c>
      <c r="C130" s="216">
        <v>60402</v>
      </c>
      <c r="D130" s="150"/>
      <c r="E130" s="159"/>
      <c r="F130" s="222" t="s">
        <v>887</v>
      </c>
      <c r="G130" s="222" t="s">
        <v>1053</v>
      </c>
    </row>
    <row r="131" spans="1:7" ht="12.9" customHeight="1" x14ac:dyDescent="0.25">
      <c r="A131" s="92"/>
      <c r="B131" s="222" t="s">
        <v>683</v>
      </c>
      <c r="C131" s="216">
        <v>60402</v>
      </c>
      <c r="D131" s="150"/>
      <c r="E131" s="159"/>
      <c r="F131" s="222" t="s">
        <v>888</v>
      </c>
      <c r="G131" s="222" t="s">
        <v>1053</v>
      </c>
    </row>
    <row r="132" spans="1:7" ht="12.9" customHeight="1" x14ac:dyDescent="0.25">
      <c r="A132" s="92"/>
      <c r="B132" s="222" t="s">
        <v>684</v>
      </c>
      <c r="C132" s="216">
        <v>60402</v>
      </c>
      <c r="D132" s="150"/>
      <c r="E132" s="159"/>
      <c r="F132" s="222" t="s">
        <v>889</v>
      </c>
      <c r="G132" s="222" t="s">
        <v>1053</v>
      </c>
    </row>
    <row r="133" spans="1:7" ht="12.9" customHeight="1" x14ac:dyDescent="0.25">
      <c r="A133" s="92"/>
      <c r="B133" s="222" t="s">
        <v>685</v>
      </c>
      <c r="C133" s="216">
        <v>60402</v>
      </c>
      <c r="D133" s="150"/>
      <c r="E133" s="159"/>
      <c r="F133" s="222" t="s">
        <v>890</v>
      </c>
      <c r="G133" s="222" t="s">
        <v>1053</v>
      </c>
    </row>
    <row r="134" spans="1:7" ht="12.9" customHeight="1" x14ac:dyDescent="0.25">
      <c r="A134" s="92"/>
      <c r="B134" s="222" t="s">
        <v>686</v>
      </c>
      <c r="C134" s="216">
        <v>60402</v>
      </c>
      <c r="D134" s="150"/>
      <c r="E134" s="159"/>
      <c r="F134" s="222" t="s">
        <v>891</v>
      </c>
      <c r="G134" s="222" t="s">
        <v>1053</v>
      </c>
    </row>
    <row r="135" spans="1:7" ht="12.9" customHeight="1" x14ac:dyDescent="0.25">
      <c r="A135" s="92"/>
      <c r="B135" s="222" t="s">
        <v>1666</v>
      </c>
      <c r="C135" s="216">
        <v>2164928</v>
      </c>
      <c r="D135" s="150"/>
      <c r="E135" s="159"/>
      <c r="F135" s="222" t="s">
        <v>1659</v>
      </c>
      <c r="G135" s="222" t="s">
        <v>1053</v>
      </c>
    </row>
    <row r="136" spans="1:7" ht="12.9" customHeight="1" x14ac:dyDescent="0.25">
      <c r="A136" s="92"/>
      <c r="B136" s="222" t="s">
        <v>1667</v>
      </c>
      <c r="C136" s="216">
        <v>11862887</v>
      </c>
      <c r="D136" s="150"/>
      <c r="E136" s="159"/>
      <c r="F136" s="222" t="s">
        <v>1660</v>
      </c>
      <c r="G136" s="222" t="s">
        <v>1053</v>
      </c>
    </row>
    <row r="137" spans="1:7" ht="12.9" customHeight="1" x14ac:dyDescent="0.25">
      <c r="A137" s="92"/>
      <c r="B137" s="222" t="s">
        <v>687</v>
      </c>
      <c r="C137" s="216">
        <v>58055</v>
      </c>
      <c r="D137" s="150"/>
      <c r="E137" s="159"/>
      <c r="F137" s="222" t="s">
        <v>892</v>
      </c>
      <c r="G137" s="222" t="s">
        <v>1053</v>
      </c>
    </row>
    <row r="138" spans="1:7" ht="12.9" customHeight="1" x14ac:dyDescent="0.25">
      <c r="A138" s="92"/>
      <c r="B138" s="222" t="s">
        <v>688</v>
      </c>
      <c r="C138" s="216">
        <v>0</v>
      </c>
      <c r="D138" s="150"/>
      <c r="E138" s="159"/>
      <c r="F138" s="222" t="s">
        <v>893</v>
      </c>
      <c r="G138" s="222" t="s">
        <v>1053</v>
      </c>
    </row>
    <row r="139" spans="1:7" ht="12.9" customHeight="1" x14ac:dyDescent="0.25">
      <c r="A139" s="92"/>
      <c r="B139" s="222" t="s">
        <v>689</v>
      </c>
      <c r="C139" s="216">
        <v>0</v>
      </c>
      <c r="D139" s="150"/>
      <c r="E139" s="159"/>
      <c r="F139" s="222" t="s">
        <v>894</v>
      </c>
      <c r="G139" s="222" t="s">
        <v>1053</v>
      </c>
    </row>
    <row r="140" spans="1:7" ht="12.9" customHeight="1" x14ac:dyDescent="0.25">
      <c r="A140" s="92"/>
      <c r="B140" s="222" t="s">
        <v>690</v>
      </c>
      <c r="C140" s="216">
        <v>1060914</v>
      </c>
      <c r="D140" s="150"/>
      <c r="E140" s="159"/>
      <c r="F140" s="222" t="s">
        <v>895</v>
      </c>
      <c r="G140" s="222" t="s">
        <v>1053</v>
      </c>
    </row>
    <row r="141" spans="1:7" ht="12.9" customHeight="1" x14ac:dyDescent="0.25">
      <c r="A141" s="92"/>
      <c r="B141" s="222" t="s">
        <v>691</v>
      </c>
      <c r="C141" s="216">
        <v>2191337</v>
      </c>
      <c r="D141" s="150"/>
      <c r="E141" s="159"/>
      <c r="F141" s="222" t="s">
        <v>1661</v>
      </c>
      <c r="G141" s="222" t="s">
        <v>1053</v>
      </c>
    </row>
    <row r="142" spans="1:7" ht="12.9" customHeight="1" x14ac:dyDescent="0.25">
      <c r="A142" s="92"/>
      <c r="B142" s="222" t="s">
        <v>692</v>
      </c>
      <c r="C142" s="216">
        <v>782015</v>
      </c>
      <c r="D142" s="150"/>
      <c r="E142" s="159"/>
      <c r="F142" s="222" t="s">
        <v>1662</v>
      </c>
      <c r="G142" s="222" t="s">
        <v>1053</v>
      </c>
    </row>
    <row r="143" spans="1:7" ht="12.9" customHeight="1" x14ac:dyDescent="0.25">
      <c r="A143" s="92"/>
      <c r="B143" s="222" t="s">
        <v>693</v>
      </c>
      <c r="C143" s="216">
        <v>22842</v>
      </c>
      <c r="D143" s="150"/>
      <c r="E143" s="159"/>
      <c r="F143" s="222" t="s">
        <v>1663</v>
      </c>
      <c r="G143" s="222" t="s">
        <v>1053</v>
      </c>
    </row>
    <row r="144" spans="1:7" ht="12.9" customHeight="1" x14ac:dyDescent="0.25">
      <c r="A144" s="92"/>
      <c r="B144" s="222" t="s">
        <v>694</v>
      </c>
      <c r="C144" s="216">
        <v>0</v>
      </c>
      <c r="D144" s="150"/>
      <c r="E144" s="159"/>
      <c r="F144" s="222" t="s">
        <v>1664</v>
      </c>
      <c r="G144" s="222" t="s">
        <v>1053</v>
      </c>
    </row>
    <row r="145" spans="1:7" ht="12.9" customHeight="1" x14ac:dyDescent="0.25">
      <c r="A145" s="92"/>
      <c r="B145" s="222" t="s">
        <v>695</v>
      </c>
      <c r="C145" s="216">
        <v>0</v>
      </c>
      <c r="D145" s="150"/>
      <c r="E145" s="159"/>
      <c r="F145" s="222" t="s">
        <v>1665</v>
      </c>
      <c r="G145" s="222" t="s">
        <v>1053</v>
      </c>
    </row>
    <row r="146" spans="1:7" ht="12.9" customHeight="1" x14ac:dyDescent="0.25">
      <c r="A146" s="92"/>
      <c r="B146" s="222" t="s">
        <v>696</v>
      </c>
      <c r="C146" s="216">
        <v>416684</v>
      </c>
      <c r="D146" s="150"/>
      <c r="E146" s="159"/>
      <c r="F146" s="222" t="s">
        <v>896</v>
      </c>
      <c r="G146" s="222" t="s">
        <v>1053</v>
      </c>
    </row>
    <row r="147" spans="1:7" ht="12.9" customHeight="1" x14ac:dyDescent="0.25">
      <c r="A147" s="92"/>
      <c r="B147" s="222" t="s">
        <v>697</v>
      </c>
      <c r="C147" s="216">
        <v>0</v>
      </c>
      <c r="D147" s="150"/>
      <c r="E147" s="159"/>
      <c r="F147" s="222" t="s">
        <v>897</v>
      </c>
      <c r="G147" s="222" t="s">
        <v>1053</v>
      </c>
    </row>
    <row r="148" spans="1:7" ht="12.9" customHeight="1" x14ac:dyDescent="0.25">
      <c r="A148" s="92"/>
      <c r="B148" s="222" t="s">
        <v>698</v>
      </c>
      <c r="C148" s="216">
        <v>0</v>
      </c>
      <c r="D148" s="150"/>
      <c r="E148" s="159"/>
      <c r="F148" s="222" t="s">
        <v>898</v>
      </c>
      <c r="G148" s="222" t="s">
        <v>1053</v>
      </c>
    </row>
    <row r="149" spans="1:7" ht="12.9" customHeight="1" x14ac:dyDescent="0.25">
      <c r="A149" s="92"/>
      <c r="B149" s="222" t="s">
        <v>699</v>
      </c>
      <c r="C149" s="216">
        <v>0</v>
      </c>
      <c r="D149" s="150"/>
      <c r="E149" s="159"/>
      <c r="F149" s="222" t="s">
        <v>899</v>
      </c>
      <c r="G149" s="222" t="s">
        <v>1053</v>
      </c>
    </row>
    <row r="150" spans="1:7" ht="12.9" customHeight="1" x14ac:dyDescent="0.25">
      <c r="A150" s="92"/>
      <c r="B150" s="222" t="s">
        <v>700</v>
      </c>
      <c r="C150" s="216">
        <v>0</v>
      </c>
      <c r="D150" s="150"/>
      <c r="E150" s="159"/>
      <c r="F150" s="222" t="s">
        <v>900</v>
      </c>
      <c r="G150" s="222" t="s">
        <v>1053</v>
      </c>
    </row>
    <row r="151" spans="1:7" ht="12.9" customHeight="1" x14ac:dyDescent="0.25">
      <c r="A151" s="92"/>
      <c r="B151" s="222" t="s">
        <v>701</v>
      </c>
      <c r="C151" s="216">
        <v>0</v>
      </c>
      <c r="D151" s="150"/>
      <c r="E151" s="159"/>
      <c r="F151" s="222" t="s">
        <v>901</v>
      </c>
      <c r="G151" s="222" t="s">
        <v>1053</v>
      </c>
    </row>
    <row r="152" spans="1:7" ht="12.9" customHeight="1" x14ac:dyDescent="0.25">
      <c r="A152" s="92"/>
      <c r="B152" s="222" t="s">
        <v>702</v>
      </c>
      <c r="C152" s="216">
        <v>0</v>
      </c>
      <c r="D152" s="150"/>
      <c r="E152" s="159"/>
      <c r="F152" s="222" t="s">
        <v>902</v>
      </c>
      <c r="G152" s="222" t="s">
        <v>1053</v>
      </c>
    </row>
    <row r="153" spans="1:7" ht="12.9" customHeight="1" x14ac:dyDescent="0.25">
      <c r="A153" s="92"/>
      <c r="B153" s="222" t="s">
        <v>703</v>
      </c>
      <c r="C153" s="216">
        <v>0</v>
      </c>
      <c r="D153" s="150"/>
      <c r="E153" s="159"/>
      <c r="F153" s="222" t="s">
        <v>903</v>
      </c>
      <c r="G153" s="222" t="s">
        <v>1053</v>
      </c>
    </row>
    <row r="154" spans="1:7" ht="12.9" customHeight="1" x14ac:dyDescent="0.25">
      <c r="A154" s="92"/>
      <c r="B154" s="222" t="s">
        <v>704</v>
      </c>
      <c r="C154" s="216">
        <v>0</v>
      </c>
      <c r="D154" s="150"/>
      <c r="E154" s="159"/>
      <c r="F154" s="222" t="s">
        <v>904</v>
      </c>
      <c r="G154" s="222" t="s">
        <v>1053</v>
      </c>
    </row>
    <row r="155" spans="1:7" ht="12.9" customHeight="1" x14ac:dyDescent="0.25">
      <c r="A155" s="92"/>
      <c r="B155" s="222" t="s">
        <v>705</v>
      </c>
      <c r="C155" s="216">
        <v>335243</v>
      </c>
      <c r="D155" s="150"/>
      <c r="E155" s="159"/>
      <c r="F155" s="222" t="s">
        <v>905</v>
      </c>
      <c r="G155" s="222" t="s">
        <v>1053</v>
      </c>
    </row>
    <row r="156" spans="1:7" ht="12.9" customHeight="1" x14ac:dyDescent="0.25">
      <c r="A156" s="92"/>
      <c r="B156" s="222" t="s">
        <v>706</v>
      </c>
      <c r="C156" s="216">
        <v>0</v>
      </c>
      <c r="D156" s="150"/>
      <c r="E156" s="159"/>
      <c r="F156" s="222" t="s">
        <v>906</v>
      </c>
      <c r="G156" s="222" t="s">
        <v>1053</v>
      </c>
    </row>
    <row r="157" spans="1:7" ht="12.9" customHeight="1" x14ac:dyDescent="0.25">
      <c r="A157" s="92"/>
      <c r="B157" s="222" t="s">
        <v>707</v>
      </c>
      <c r="C157" s="216">
        <v>707621</v>
      </c>
      <c r="D157" s="150"/>
      <c r="E157" s="159"/>
      <c r="F157" s="222" t="s">
        <v>907</v>
      </c>
      <c r="G157" s="222" t="s">
        <v>1053</v>
      </c>
    </row>
    <row r="158" spans="1:7" ht="12.9" customHeight="1" x14ac:dyDescent="0.25">
      <c r="A158" s="92"/>
      <c r="B158" s="222" t="s">
        <v>708</v>
      </c>
      <c r="C158" s="216">
        <v>0</v>
      </c>
      <c r="D158" s="150"/>
      <c r="E158" s="159"/>
      <c r="F158" s="222" t="s">
        <v>908</v>
      </c>
      <c r="G158" s="222" t="s">
        <v>1053</v>
      </c>
    </row>
    <row r="159" spans="1:7" ht="12.9" customHeight="1" x14ac:dyDescent="0.25">
      <c r="A159" s="92"/>
      <c r="B159" s="222" t="s">
        <v>708</v>
      </c>
      <c r="C159" s="216">
        <v>0</v>
      </c>
      <c r="D159" s="150"/>
      <c r="E159" s="159"/>
      <c r="F159" s="222" t="s">
        <v>909</v>
      </c>
      <c r="G159" s="222" t="s">
        <v>1053</v>
      </c>
    </row>
    <row r="160" spans="1:7" ht="12.9" customHeight="1" x14ac:dyDescent="0.25">
      <c r="A160" s="92"/>
      <c r="B160" s="222" t="s">
        <v>709</v>
      </c>
      <c r="C160" s="216">
        <v>44612</v>
      </c>
      <c r="D160" s="150"/>
      <c r="E160" s="159"/>
      <c r="F160" s="222" t="s">
        <v>910</v>
      </c>
      <c r="G160" s="222" t="s">
        <v>1053</v>
      </c>
    </row>
    <row r="161" spans="1:7" ht="12.9" customHeight="1" x14ac:dyDescent="0.25">
      <c r="A161" s="92"/>
      <c r="B161" s="222" t="s">
        <v>718</v>
      </c>
      <c r="C161" s="216">
        <v>0</v>
      </c>
      <c r="D161" s="150"/>
      <c r="E161" s="159"/>
      <c r="F161" s="222" t="s">
        <v>911</v>
      </c>
      <c r="G161" s="222" t="s">
        <v>1053</v>
      </c>
    </row>
    <row r="162" spans="1:7" ht="12.9" customHeight="1" x14ac:dyDescent="0.25">
      <c r="A162" s="92"/>
      <c r="B162" s="222" t="s">
        <v>719</v>
      </c>
      <c r="C162" s="216">
        <v>0</v>
      </c>
      <c r="D162" s="150"/>
      <c r="E162" s="159"/>
      <c r="F162" s="222" t="s">
        <v>912</v>
      </c>
      <c r="G162" s="222" t="s">
        <v>1053</v>
      </c>
    </row>
    <row r="163" spans="1:7" ht="12.9" customHeight="1" x14ac:dyDescent="0.25">
      <c r="A163" s="92"/>
      <c r="B163" s="222" t="s">
        <v>720</v>
      </c>
      <c r="C163" s="216">
        <v>2027</v>
      </c>
      <c r="D163" s="150"/>
      <c r="E163" s="159"/>
      <c r="F163" s="222" t="s">
        <v>913</v>
      </c>
      <c r="G163" s="222" t="s">
        <v>1053</v>
      </c>
    </row>
    <row r="164" spans="1:7" ht="12.9" customHeight="1" x14ac:dyDescent="0.25">
      <c r="A164" s="92"/>
      <c r="B164" s="222" t="s">
        <v>721</v>
      </c>
      <c r="C164" s="216">
        <v>7575</v>
      </c>
      <c r="D164" s="150"/>
      <c r="E164" s="159"/>
      <c r="F164" s="222" t="s">
        <v>914</v>
      </c>
      <c r="G164" s="222" t="s">
        <v>1053</v>
      </c>
    </row>
    <row r="165" spans="1:7" ht="12.9" customHeight="1" x14ac:dyDescent="0.25">
      <c r="A165" s="92"/>
      <c r="B165" s="222" t="s">
        <v>722</v>
      </c>
      <c r="C165" s="216">
        <v>16953</v>
      </c>
      <c r="D165" s="150"/>
      <c r="E165" s="159"/>
      <c r="F165" s="222" t="s">
        <v>915</v>
      </c>
      <c r="G165" s="222" t="s">
        <v>1053</v>
      </c>
    </row>
    <row r="166" spans="1:7" ht="12.9" customHeight="1" x14ac:dyDescent="0.25">
      <c r="A166" s="92"/>
      <c r="B166" s="222" t="s">
        <v>723</v>
      </c>
      <c r="C166" s="216">
        <v>11071978</v>
      </c>
      <c r="D166" s="150"/>
      <c r="E166" s="159"/>
      <c r="F166" s="222" t="s">
        <v>916</v>
      </c>
      <c r="G166" s="222" t="s">
        <v>1053</v>
      </c>
    </row>
    <row r="167" spans="1:7" ht="12.9" customHeight="1" x14ac:dyDescent="0.25">
      <c r="A167" s="92"/>
      <c r="B167" s="222" t="s">
        <v>724</v>
      </c>
      <c r="C167" s="216">
        <v>126649</v>
      </c>
      <c r="D167" s="150"/>
      <c r="E167" s="159"/>
      <c r="F167" s="222" t="s">
        <v>917</v>
      </c>
      <c r="G167" s="222" t="s">
        <v>1053</v>
      </c>
    </row>
    <row r="168" spans="1:7" ht="12.9" customHeight="1" x14ac:dyDescent="0.25">
      <c r="A168" s="92"/>
      <c r="B168" s="222" t="s">
        <v>725</v>
      </c>
      <c r="C168" s="216">
        <v>164741</v>
      </c>
      <c r="D168" s="150"/>
      <c r="E168" s="159"/>
      <c r="F168" s="222" t="s">
        <v>918</v>
      </c>
      <c r="G168" s="222" t="s">
        <v>1053</v>
      </c>
    </row>
    <row r="169" spans="1:7" ht="12.9" customHeight="1" x14ac:dyDescent="0.25">
      <c r="A169" s="92"/>
      <c r="B169" s="222" t="s">
        <v>726</v>
      </c>
      <c r="C169" s="216">
        <v>103065</v>
      </c>
      <c r="D169" s="150"/>
      <c r="E169" s="159"/>
      <c r="F169" s="222" t="s">
        <v>919</v>
      </c>
      <c r="G169" s="222" t="s">
        <v>1053</v>
      </c>
    </row>
    <row r="170" spans="1:7" ht="12.9" customHeight="1" x14ac:dyDescent="0.25">
      <c r="A170" s="92"/>
      <c r="B170" s="222" t="s">
        <v>727</v>
      </c>
      <c r="C170" s="216">
        <v>47272</v>
      </c>
      <c r="D170" s="150"/>
      <c r="E170" s="159"/>
      <c r="F170" s="222" t="s">
        <v>920</v>
      </c>
      <c r="G170" s="222" t="s">
        <v>1053</v>
      </c>
    </row>
    <row r="171" spans="1:7" ht="12.9" customHeight="1" x14ac:dyDescent="0.25">
      <c r="A171" s="92"/>
      <c r="B171" s="222" t="s">
        <v>728</v>
      </c>
      <c r="C171" s="216">
        <v>745754</v>
      </c>
      <c r="D171" s="150"/>
      <c r="E171" s="159"/>
      <c r="F171" s="222" t="s">
        <v>921</v>
      </c>
      <c r="G171" s="222" t="s">
        <v>1053</v>
      </c>
    </row>
    <row r="172" spans="1:7" ht="12.9" customHeight="1" x14ac:dyDescent="0.25">
      <c r="A172" s="92"/>
      <c r="B172" s="222" t="s">
        <v>729</v>
      </c>
      <c r="C172" s="216">
        <v>19587971</v>
      </c>
      <c r="D172" s="150"/>
      <c r="E172" s="159"/>
      <c r="F172" s="222" t="s">
        <v>922</v>
      </c>
      <c r="G172" s="222" t="s">
        <v>1053</v>
      </c>
    </row>
    <row r="173" spans="1:7" ht="12.9" customHeight="1" x14ac:dyDescent="0.25">
      <c r="A173" s="92"/>
      <c r="B173" s="222" t="s">
        <v>730</v>
      </c>
      <c r="C173" s="216">
        <v>5572662</v>
      </c>
      <c r="D173" s="150"/>
      <c r="E173" s="159"/>
      <c r="F173" s="222" t="s">
        <v>923</v>
      </c>
      <c r="G173" s="222" t="s">
        <v>1053</v>
      </c>
    </row>
    <row r="174" spans="1:7" ht="12.9" customHeight="1" x14ac:dyDescent="0.25">
      <c r="A174" s="92"/>
      <c r="B174" s="222" t="s">
        <v>731</v>
      </c>
      <c r="C174" s="216">
        <v>745754</v>
      </c>
      <c r="D174" s="150"/>
      <c r="E174" s="159"/>
      <c r="F174" s="222" t="s">
        <v>924</v>
      </c>
      <c r="G174" s="222" t="s">
        <v>1053</v>
      </c>
    </row>
    <row r="175" spans="1:7" ht="12.9" customHeight="1" x14ac:dyDescent="0.25">
      <c r="A175" s="92"/>
      <c r="B175" s="222" t="s">
        <v>732</v>
      </c>
      <c r="C175" s="216">
        <v>745754</v>
      </c>
      <c r="D175" s="150"/>
      <c r="E175" s="159"/>
      <c r="F175" s="222" t="s">
        <v>925</v>
      </c>
      <c r="G175" s="222" t="s">
        <v>1053</v>
      </c>
    </row>
    <row r="176" spans="1:7" ht="12.9" customHeight="1" x14ac:dyDescent="0.25">
      <c r="A176" s="92"/>
      <c r="B176" s="222" t="s">
        <v>733</v>
      </c>
      <c r="C176" s="216">
        <v>745754</v>
      </c>
      <c r="D176" s="150"/>
      <c r="E176" s="159"/>
      <c r="F176" s="222" t="s">
        <v>926</v>
      </c>
      <c r="G176" s="222" t="s">
        <v>1053</v>
      </c>
    </row>
    <row r="177" spans="1:7" ht="12.9" customHeight="1" x14ac:dyDescent="0.25">
      <c r="A177" s="92"/>
      <c r="B177" s="222" t="s">
        <v>734</v>
      </c>
      <c r="C177" s="216">
        <v>458926</v>
      </c>
      <c r="D177" s="150"/>
      <c r="E177" s="159"/>
      <c r="F177" s="222" t="s">
        <v>927</v>
      </c>
      <c r="G177" s="222" t="s">
        <v>1053</v>
      </c>
    </row>
    <row r="178" spans="1:7" ht="12.9" customHeight="1" x14ac:dyDescent="0.25">
      <c r="A178" s="92"/>
      <c r="B178" s="222" t="s">
        <v>735</v>
      </c>
      <c r="C178" s="216">
        <v>458926</v>
      </c>
      <c r="D178" s="150"/>
      <c r="E178" s="159"/>
      <c r="F178" s="222" t="s">
        <v>928</v>
      </c>
      <c r="G178" s="222" t="s">
        <v>1053</v>
      </c>
    </row>
    <row r="179" spans="1:7" ht="12.9" customHeight="1" x14ac:dyDescent="0.25">
      <c r="A179" s="92"/>
      <c r="B179" s="222" t="s">
        <v>736</v>
      </c>
      <c r="C179" s="216">
        <v>458926</v>
      </c>
      <c r="D179" s="150"/>
      <c r="E179" s="159"/>
      <c r="F179" s="222" t="s">
        <v>929</v>
      </c>
      <c r="G179" s="222" t="s">
        <v>1053</v>
      </c>
    </row>
    <row r="180" spans="1:7" ht="12.9" customHeight="1" x14ac:dyDescent="0.25">
      <c r="A180" s="92"/>
      <c r="B180" s="222" t="s">
        <v>737</v>
      </c>
      <c r="C180" s="216">
        <v>458926</v>
      </c>
      <c r="D180" s="150"/>
      <c r="E180" s="159"/>
      <c r="F180" s="222" t="s">
        <v>930</v>
      </c>
      <c r="G180" s="222" t="s">
        <v>1053</v>
      </c>
    </row>
    <row r="181" spans="1:7" ht="12.9" customHeight="1" x14ac:dyDescent="0.25">
      <c r="A181" s="92"/>
      <c r="B181" s="222" t="s">
        <v>738</v>
      </c>
      <c r="C181" s="216">
        <v>1969557</v>
      </c>
      <c r="D181" s="150"/>
      <c r="E181" s="159"/>
      <c r="F181" s="222" t="s">
        <v>931</v>
      </c>
      <c r="G181" s="222" t="s">
        <v>1053</v>
      </c>
    </row>
    <row r="182" spans="1:7" ht="12.9" customHeight="1" x14ac:dyDescent="0.25">
      <c r="A182" s="92"/>
      <c r="B182" s="222" t="s">
        <v>739</v>
      </c>
      <c r="C182" s="216">
        <v>0</v>
      </c>
      <c r="D182" s="150"/>
      <c r="E182" s="159"/>
      <c r="F182" s="222" t="s">
        <v>932</v>
      </c>
      <c r="G182" s="222" t="s">
        <v>1053</v>
      </c>
    </row>
    <row r="183" spans="1:7" ht="12.9" customHeight="1" x14ac:dyDescent="0.25">
      <c r="A183" s="92"/>
      <c r="B183" s="222" t="s">
        <v>740</v>
      </c>
      <c r="C183" s="216">
        <v>0</v>
      </c>
      <c r="D183" s="150"/>
      <c r="E183" s="159"/>
      <c r="F183" s="222" t="s">
        <v>933</v>
      </c>
      <c r="G183" s="222" t="s">
        <v>1053</v>
      </c>
    </row>
    <row r="184" spans="1:7" ht="12.9" customHeight="1" x14ac:dyDescent="0.25">
      <c r="A184" s="92"/>
      <c r="B184" s="222" t="s">
        <v>741</v>
      </c>
      <c r="C184" s="216">
        <v>2526612</v>
      </c>
      <c r="D184" s="150"/>
      <c r="E184" s="159"/>
      <c r="F184" s="222" t="s">
        <v>934</v>
      </c>
      <c r="G184" s="222" t="s">
        <v>1053</v>
      </c>
    </row>
    <row r="185" spans="1:7" ht="12.9" customHeight="1" x14ac:dyDescent="0.25">
      <c r="A185" s="92"/>
      <c r="B185" s="222" t="s">
        <v>742</v>
      </c>
      <c r="C185" s="216">
        <v>0</v>
      </c>
      <c r="D185" s="150"/>
      <c r="E185" s="159"/>
      <c r="F185" s="222" t="s">
        <v>935</v>
      </c>
      <c r="G185" s="222" t="s">
        <v>1053</v>
      </c>
    </row>
    <row r="186" spans="1:7" ht="12.9" customHeight="1" x14ac:dyDescent="0.25">
      <c r="A186" s="92"/>
      <c r="B186" s="222" t="s">
        <v>743</v>
      </c>
      <c r="C186" s="216">
        <v>0</v>
      </c>
      <c r="D186" s="150"/>
      <c r="E186" s="159"/>
      <c r="F186" s="222" t="s">
        <v>936</v>
      </c>
      <c r="G186" s="222" t="s">
        <v>1053</v>
      </c>
    </row>
    <row r="187" spans="1:7" ht="12.9" customHeight="1" x14ac:dyDescent="0.25">
      <c r="A187" s="92"/>
      <c r="B187" s="222" t="s">
        <v>744</v>
      </c>
      <c r="C187" s="216">
        <v>0</v>
      </c>
      <c r="D187" s="150"/>
      <c r="E187" s="159"/>
      <c r="F187" s="222" t="s">
        <v>937</v>
      </c>
      <c r="G187" s="222" t="s">
        <v>1053</v>
      </c>
    </row>
    <row r="188" spans="1:7" ht="12.9" customHeight="1" x14ac:dyDescent="0.25">
      <c r="A188" s="92"/>
      <c r="B188" s="222" t="s">
        <v>745</v>
      </c>
      <c r="C188" s="216">
        <v>0</v>
      </c>
      <c r="D188" s="150"/>
      <c r="E188" s="159"/>
      <c r="F188" s="222" t="s">
        <v>938</v>
      </c>
      <c r="G188" s="222" t="s">
        <v>1053</v>
      </c>
    </row>
    <row r="189" spans="1:7" ht="12.9" customHeight="1" x14ac:dyDescent="0.25">
      <c r="A189" s="92"/>
      <c r="B189" s="222" t="s">
        <v>745</v>
      </c>
      <c r="C189" s="216">
        <v>0</v>
      </c>
      <c r="D189" s="150"/>
      <c r="E189" s="159"/>
      <c r="F189" s="222" t="s">
        <v>939</v>
      </c>
      <c r="G189" s="222" t="s">
        <v>1053</v>
      </c>
    </row>
    <row r="190" spans="1:7" ht="12.9" customHeight="1" x14ac:dyDescent="0.25">
      <c r="A190" s="92"/>
      <c r="B190" s="222" t="s">
        <v>746</v>
      </c>
      <c r="C190" s="216">
        <v>1099775</v>
      </c>
      <c r="D190" s="150"/>
      <c r="E190" s="159"/>
      <c r="F190" s="222" t="s">
        <v>940</v>
      </c>
      <c r="G190" s="222" t="s">
        <v>1053</v>
      </c>
    </row>
    <row r="191" spans="1:7" ht="12.9" customHeight="1" x14ac:dyDescent="0.25">
      <c r="A191" s="92"/>
      <c r="B191" s="222" t="s">
        <v>747</v>
      </c>
      <c r="C191" s="216">
        <v>29393</v>
      </c>
      <c r="D191" s="150"/>
      <c r="E191" s="159"/>
      <c r="F191" s="222" t="s">
        <v>941</v>
      </c>
      <c r="G191" s="222" t="s">
        <v>1053</v>
      </c>
    </row>
    <row r="192" spans="1:7" ht="12.9" customHeight="1" x14ac:dyDescent="0.25">
      <c r="A192" s="92"/>
      <c r="B192" s="222" t="s">
        <v>748</v>
      </c>
      <c r="C192" s="216">
        <v>81098</v>
      </c>
      <c r="D192" s="150"/>
      <c r="E192" s="159"/>
      <c r="F192" s="222" t="s">
        <v>942</v>
      </c>
      <c r="G192" s="222" t="s">
        <v>1053</v>
      </c>
    </row>
    <row r="193" spans="1:7" ht="12.9" customHeight="1" x14ac:dyDescent="0.25">
      <c r="A193" s="92"/>
      <c r="B193" s="222" t="s">
        <v>749</v>
      </c>
      <c r="C193" s="216">
        <v>0</v>
      </c>
      <c r="D193" s="150"/>
      <c r="E193" s="159"/>
      <c r="F193" s="222" t="s">
        <v>943</v>
      </c>
      <c r="G193" s="222" t="s">
        <v>1053</v>
      </c>
    </row>
    <row r="194" spans="1:7" ht="12.9" customHeight="1" x14ac:dyDescent="0.25">
      <c r="A194" s="92"/>
      <c r="B194" s="222" t="s">
        <v>750</v>
      </c>
      <c r="C194" s="216">
        <v>0</v>
      </c>
      <c r="D194" s="150"/>
      <c r="E194" s="159"/>
      <c r="F194" s="222" t="s">
        <v>944</v>
      </c>
      <c r="G194" s="222" t="s">
        <v>1053</v>
      </c>
    </row>
    <row r="195" spans="1:7" ht="12.9" customHeight="1" x14ac:dyDescent="0.25">
      <c r="A195" s="92"/>
      <c r="B195" s="222" t="s">
        <v>751</v>
      </c>
      <c r="C195" s="216">
        <v>68851</v>
      </c>
      <c r="D195" s="150"/>
      <c r="E195" s="159"/>
      <c r="F195" s="222" t="s">
        <v>945</v>
      </c>
      <c r="G195" s="222" t="s">
        <v>1053</v>
      </c>
    </row>
    <row r="196" spans="1:7" ht="12.9" customHeight="1" x14ac:dyDescent="0.25">
      <c r="A196" s="92"/>
      <c r="B196" s="222" t="s">
        <v>751</v>
      </c>
      <c r="C196" s="216">
        <v>68851</v>
      </c>
      <c r="D196" s="150"/>
      <c r="E196" s="159"/>
      <c r="F196" s="222" t="s">
        <v>946</v>
      </c>
      <c r="G196" s="222" t="s">
        <v>1053</v>
      </c>
    </row>
    <row r="197" spans="1:7" ht="12.9" customHeight="1" x14ac:dyDescent="0.25">
      <c r="A197" s="92"/>
      <c r="B197" s="222" t="s">
        <v>752</v>
      </c>
      <c r="C197" s="216">
        <v>273192</v>
      </c>
      <c r="D197" s="150"/>
      <c r="E197" s="159"/>
      <c r="F197" s="222" t="s">
        <v>947</v>
      </c>
      <c r="G197" s="222" t="s">
        <v>1053</v>
      </c>
    </row>
    <row r="198" spans="1:7" ht="12.9" customHeight="1" x14ac:dyDescent="0.25">
      <c r="A198" s="92"/>
      <c r="B198" s="222" t="s">
        <v>752</v>
      </c>
      <c r="C198" s="216">
        <v>273192</v>
      </c>
      <c r="D198" s="150"/>
      <c r="E198" s="159"/>
      <c r="F198" s="222" t="s">
        <v>948</v>
      </c>
      <c r="G198" s="222" t="s">
        <v>1053</v>
      </c>
    </row>
    <row r="199" spans="1:7" ht="12.9" customHeight="1" x14ac:dyDescent="0.25">
      <c r="A199" s="92"/>
      <c r="B199" s="222" t="s">
        <v>752</v>
      </c>
      <c r="C199" s="216">
        <v>273192</v>
      </c>
      <c r="D199" s="150"/>
      <c r="E199" s="159"/>
      <c r="F199" s="222" t="s">
        <v>949</v>
      </c>
      <c r="G199" s="222" t="s">
        <v>1053</v>
      </c>
    </row>
    <row r="200" spans="1:7" ht="12.9" customHeight="1" x14ac:dyDescent="0.25">
      <c r="A200" s="92"/>
      <c r="B200" s="222" t="s">
        <v>752</v>
      </c>
      <c r="C200" s="216">
        <v>273192</v>
      </c>
      <c r="D200" s="150"/>
      <c r="E200" s="159"/>
      <c r="F200" s="222" t="s">
        <v>950</v>
      </c>
      <c r="G200" s="222" t="s">
        <v>1053</v>
      </c>
    </row>
    <row r="201" spans="1:7" ht="12.9" customHeight="1" x14ac:dyDescent="0.25">
      <c r="A201" s="92"/>
      <c r="B201" s="222" t="s">
        <v>753</v>
      </c>
      <c r="C201" s="216">
        <v>924097</v>
      </c>
      <c r="D201" s="150"/>
      <c r="E201" s="159"/>
      <c r="F201" s="222" t="s">
        <v>951</v>
      </c>
      <c r="G201" s="222" t="s">
        <v>1053</v>
      </c>
    </row>
    <row r="202" spans="1:7" ht="12.9" customHeight="1" x14ac:dyDescent="0.25">
      <c r="A202" s="92"/>
      <c r="B202" s="222" t="s">
        <v>754</v>
      </c>
      <c r="C202" s="216">
        <v>326137</v>
      </c>
      <c r="D202" s="150"/>
      <c r="E202" s="159"/>
      <c r="F202" s="222" t="s">
        <v>952</v>
      </c>
      <c r="G202" s="222" t="s">
        <v>1053</v>
      </c>
    </row>
    <row r="203" spans="1:7" ht="12.9" customHeight="1" x14ac:dyDescent="0.25">
      <c r="A203" s="92"/>
      <c r="B203" s="222" t="s">
        <v>755</v>
      </c>
      <c r="C203" s="216">
        <v>326137</v>
      </c>
      <c r="D203" s="150"/>
      <c r="E203" s="159"/>
      <c r="F203" s="222" t="s">
        <v>953</v>
      </c>
      <c r="G203" s="222" t="s">
        <v>1053</v>
      </c>
    </row>
    <row r="204" spans="1:7" ht="12.9" customHeight="1" x14ac:dyDescent="0.25">
      <c r="A204" s="92"/>
      <c r="B204" s="222" t="s">
        <v>756</v>
      </c>
      <c r="C204" s="216">
        <v>326137</v>
      </c>
      <c r="D204" s="150"/>
      <c r="E204" s="159"/>
      <c r="F204" s="222" t="s">
        <v>954</v>
      </c>
      <c r="G204" s="222" t="s">
        <v>1053</v>
      </c>
    </row>
    <row r="205" spans="1:7" ht="12.9" customHeight="1" x14ac:dyDescent="0.25">
      <c r="A205" s="92"/>
      <c r="B205" s="222" t="s">
        <v>757</v>
      </c>
      <c r="C205" s="216">
        <v>326137</v>
      </c>
      <c r="D205" s="150"/>
      <c r="E205" s="159"/>
      <c r="F205" s="222" t="s">
        <v>955</v>
      </c>
      <c r="G205" s="222" t="s">
        <v>1053</v>
      </c>
    </row>
    <row r="206" spans="1:7" ht="12.9" customHeight="1" x14ac:dyDescent="0.25">
      <c r="A206" s="92"/>
      <c r="B206" s="222" t="s">
        <v>758</v>
      </c>
      <c r="C206" s="216">
        <v>326137</v>
      </c>
      <c r="D206" s="150"/>
      <c r="E206" s="159"/>
      <c r="F206" s="222" t="s">
        <v>956</v>
      </c>
      <c r="G206" s="222" t="s">
        <v>1053</v>
      </c>
    </row>
    <row r="207" spans="1:7" ht="12.9" customHeight="1" x14ac:dyDescent="0.25">
      <c r="A207" s="92"/>
      <c r="B207" s="222" t="s">
        <v>1668</v>
      </c>
      <c r="C207" s="216">
        <v>326137</v>
      </c>
      <c r="D207" s="150"/>
      <c r="E207" s="159"/>
      <c r="F207" s="222" t="s">
        <v>957</v>
      </c>
      <c r="G207" s="222" t="s">
        <v>1053</v>
      </c>
    </row>
    <row r="208" spans="1:7" ht="12.9" customHeight="1" x14ac:dyDescent="0.25">
      <c r="A208" s="92"/>
      <c r="B208" s="222" t="s">
        <v>1669</v>
      </c>
      <c r="C208" s="216">
        <v>326137</v>
      </c>
      <c r="D208" s="150"/>
      <c r="E208" s="159"/>
      <c r="F208" s="222" t="s">
        <v>958</v>
      </c>
      <c r="G208" s="222" t="s">
        <v>1053</v>
      </c>
    </row>
    <row r="209" spans="1:7" ht="12.9" customHeight="1" x14ac:dyDescent="0.25">
      <c r="A209" s="92"/>
      <c r="B209" s="222" t="s">
        <v>759</v>
      </c>
      <c r="C209" s="216">
        <v>326137</v>
      </c>
      <c r="D209" s="150"/>
      <c r="E209" s="159"/>
      <c r="F209" s="222" t="s">
        <v>959</v>
      </c>
      <c r="G209" s="222" t="s">
        <v>1053</v>
      </c>
    </row>
    <row r="210" spans="1:7" ht="12.9" customHeight="1" x14ac:dyDescent="0.25">
      <c r="A210" s="92"/>
      <c r="B210" s="222" t="s">
        <v>760</v>
      </c>
      <c r="C210" s="216">
        <v>80497</v>
      </c>
      <c r="D210" s="150"/>
      <c r="E210" s="159"/>
      <c r="F210" s="222" t="s">
        <v>960</v>
      </c>
      <c r="G210" s="222" t="s">
        <v>1053</v>
      </c>
    </row>
    <row r="211" spans="1:7" ht="12.9" customHeight="1" x14ac:dyDescent="0.25">
      <c r="A211" s="92"/>
      <c r="B211" s="222" t="s">
        <v>761</v>
      </c>
      <c r="C211" s="216">
        <v>174956</v>
      </c>
      <c r="D211" s="150"/>
      <c r="E211" s="159"/>
      <c r="F211" s="222" t="s">
        <v>961</v>
      </c>
      <c r="G211" s="222" t="s">
        <v>1053</v>
      </c>
    </row>
    <row r="212" spans="1:7" ht="12.9" customHeight="1" x14ac:dyDescent="0.25">
      <c r="A212" s="92"/>
      <c r="B212" s="222" t="s">
        <v>762</v>
      </c>
      <c r="C212" s="216">
        <v>0</v>
      </c>
      <c r="D212" s="150"/>
      <c r="E212" s="159"/>
      <c r="F212" s="222" t="s">
        <v>962</v>
      </c>
      <c r="G212" s="222" t="s">
        <v>181</v>
      </c>
    </row>
    <row r="213" spans="1:7" ht="12.9" customHeight="1" x14ac:dyDescent="0.25">
      <c r="A213" s="92"/>
      <c r="B213" s="222" t="s">
        <v>762</v>
      </c>
      <c r="C213" s="216">
        <v>0</v>
      </c>
      <c r="D213" s="150"/>
      <c r="E213" s="159"/>
      <c r="F213" s="222" t="s">
        <v>963</v>
      </c>
      <c r="G213" s="222" t="s">
        <v>181</v>
      </c>
    </row>
    <row r="214" spans="1:7" ht="12.9" customHeight="1" x14ac:dyDescent="0.25">
      <c r="A214" s="92"/>
      <c r="B214" s="222" t="s">
        <v>763</v>
      </c>
      <c r="C214" s="216">
        <v>0</v>
      </c>
      <c r="D214" s="150"/>
      <c r="E214" s="159"/>
      <c r="F214" s="222" t="s">
        <v>964</v>
      </c>
      <c r="G214" s="222" t="s">
        <v>181</v>
      </c>
    </row>
    <row r="215" spans="1:7" ht="12.9" customHeight="1" x14ac:dyDescent="0.25">
      <c r="A215" s="92"/>
      <c r="B215" s="222" t="s">
        <v>763</v>
      </c>
      <c r="C215" s="216">
        <v>0</v>
      </c>
      <c r="D215" s="150"/>
      <c r="E215" s="159"/>
      <c r="F215" s="222" t="s">
        <v>965</v>
      </c>
      <c r="G215" s="222" t="s">
        <v>181</v>
      </c>
    </row>
    <row r="216" spans="1:7" ht="12.9" customHeight="1" x14ac:dyDescent="0.25">
      <c r="A216" s="92"/>
      <c r="B216" s="222" t="s">
        <v>763</v>
      </c>
      <c r="C216" s="216">
        <v>0</v>
      </c>
      <c r="D216" s="150"/>
      <c r="E216" s="159"/>
      <c r="F216" s="222" t="s">
        <v>966</v>
      </c>
      <c r="G216" s="222" t="s">
        <v>181</v>
      </c>
    </row>
    <row r="217" spans="1:7" ht="12.9" customHeight="1" x14ac:dyDescent="0.25">
      <c r="A217" s="92"/>
      <c r="B217" s="222" t="s">
        <v>763</v>
      </c>
      <c r="C217" s="216">
        <v>0</v>
      </c>
      <c r="D217" s="150"/>
      <c r="E217" s="159"/>
      <c r="F217" s="222" t="s">
        <v>967</v>
      </c>
      <c r="G217" s="222" t="s">
        <v>181</v>
      </c>
    </row>
    <row r="218" spans="1:7" ht="12.9" customHeight="1" x14ac:dyDescent="0.25">
      <c r="A218" s="92"/>
      <c r="B218" s="222" t="s">
        <v>763</v>
      </c>
      <c r="C218" s="216">
        <v>0</v>
      </c>
      <c r="D218" s="150"/>
      <c r="E218" s="159"/>
      <c r="F218" s="222" t="s">
        <v>968</v>
      </c>
      <c r="G218" s="222" t="s">
        <v>181</v>
      </c>
    </row>
    <row r="219" spans="1:7" ht="12.9" customHeight="1" x14ac:dyDescent="0.25">
      <c r="A219" s="92"/>
      <c r="B219" s="222" t="s">
        <v>763</v>
      </c>
      <c r="C219" s="216">
        <v>0</v>
      </c>
      <c r="D219" s="150"/>
      <c r="E219" s="159"/>
      <c r="F219" s="222" t="s">
        <v>969</v>
      </c>
      <c r="G219" s="222" t="s">
        <v>181</v>
      </c>
    </row>
    <row r="220" spans="1:7" ht="12.9" customHeight="1" x14ac:dyDescent="0.25">
      <c r="A220" s="92"/>
      <c r="B220" s="222" t="s">
        <v>763</v>
      </c>
      <c r="C220" s="216">
        <v>0</v>
      </c>
      <c r="D220" s="150"/>
      <c r="E220" s="159"/>
      <c r="F220" s="222" t="s">
        <v>970</v>
      </c>
      <c r="G220" s="222" t="s">
        <v>181</v>
      </c>
    </row>
    <row r="221" spans="1:7" ht="12.9" customHeight="1" x14ac:dyDescent="0.25">
      <c r="A221" s="92"/>
      <c r="B221" s="222" t="s">
        <v>763</v>
      </c>
      <c r="C221" s="216">
        <v>0</v>
      </c>
      <c r="D221" s="150"/>
      <c r="E221" s="159"/>
      <c r="F221" s="222" t="s">
        <v>971</v>
      </c>
      <c r="G221" s="222" t="s">
        <v>181</v>
      </c>
    </row>
    <row r="222" spans="1:7" ht="12.9" customHeight="1" x14ac:dyDescent="0.25">
      <c r="A222" s="92"/>
      <c r="B222" s="222" t="s">
        <v>763</v>
      </c>
      <c r="C222" s="216">
        <v>0</v>
      </c>
      <c r="D222" s="150"/>
      <c r="E222" s="159"/>
      <c r="F222" s="222" t="s">
        <v>972</v>
      </c>
      <c r="G222" s="222" t="s">
        <v>181</v>
      </c>
    </row>
    <row r="223" spans="1:7" ht="12.9" customHeight="1" x14ac:dyDescent="0.25">
      <c r="A223" s="92"/>
      <c r="B223" s="222" t="s">
        <v>763</v>
      </c>
      <c r="C223" s="216">
        <v>0</v>
      </c>
      <c r="D223" s="150"/>
      <c r="E223" s="159"/>
      <c r="F223" s="222" t="s">
        <v>973</v>
      </c>
      <c r="G223" s="222" t="s">
        <v>181</v>
      </c>
    </row>
    <row r="224" spans="1:7" ht="12.9" customHeight="1" x14ac:dyDescent="0.25">
      <c r="A224" s="92"/>
      <c r="B224" s="222" t="s">
        <v>763</v>
      </c>
      <c r="C224" s="216">
        <v>0</v>
      </c>
      <c r="D224" s="150"/>
      <c r="E224" s="159"/>
      <c r="F224" s="222" t="s">
        <v>974</v>
      </c>
      <c r="G224" s="222" t="s">
        <v>181</v>
      </c>
    </row>
    <row r="225" spans="1:7" ht="12.9" customHeight="1" x14ac:dyDescent="0.25">
      <c r="A225" s="92"/>
      <c r="B225" s="222" t="s">
        <v>763</v>
      </c>
      <c r="C225" s="216">
        <v>0</v>
      </c>
      <c r="D225" s="150"/>
      <c r="E225" s="159"/>
      <c r="F225" s="222" t="s">
        <v>975</v>
      </c>
      <c r="G225" s="222" t="s">
        <v>181</v>
      </c>
    </row>
    <row r="226" spans="1:7" ht="12.9" customHeight="1" x14ac:dyDescent="0.25">
      <c r="A226" s="92"/>
      <c r="B226" s="222" t="s">
        <v>763</v>
      </c>
      <c r="C226" s="216">
        <v>0</v>
      </c>
      <c r="D226" s="150"/>
      <c r="E226" s="159"/>
      <c r="F226" s="222" t="s">
        <v>976</v>
      </c>
      <c r="G226" s="222" t="s">
        <v>181</v>
      </c>
    </row>
    <row r="227" spans="1:7" ht="12.9" customHeight="1" x14ac:dyDescent="0.25">
      <c r="A227" s="92"/>
      <c r="B227" s="222" t="s">
        <v>763</v>
      </c>
      <c r="C227" s="216">
        <v>0</v>
      </c>
      <c r="D227" s="150"/>
      <c r="E227" s="159"/>
      <c r="F227" s="222" t="s">
        <v>977</v>
      </c>
      <c r="G227" s="222" t="s">
        <v>181</v>
      </c>
    </row>
    <row r="228" spans="1:7" ht="12.9" customHeight="1" x14ac:dyDescent="0.25">
      <c r="A228" s="92"/>
      <c r="B228" s="222" t="s">
        <v>763</v>
      </c>
      <c r="C228" s="216">
        <v>0</v>
      </c>
      <c r="D228" s="150"/>
      <c r="E228" s="159"/>
      <c r="F228" s="222" t="s">
        <v>978</v>
      </c>
      <c r="G228" s="222" t="s">
        <v>181</v>
      </c>
    </row>
    <row r="229" spans="1:7" ht="12.9" customHeight="1" x14ac:dyDescent="0.25">
      <c r="A229" s="92"/>
      <c r="B229" s="222" t="s">
        <v>763</v>
      </c>
      <c r="C229" s="216">
        <v>0</v>
      </c>
      <c r="D229" s="150"/>
      <c r="E229" s="159"/>
      <c r="F229" s="222" t="s">
        <v>979</v>
      </c>
      <c r="G229" s="222" t="s">
        <v>181</v>
      </c>
    </row>
    <row r="230" spans="1:7" ht="12.9" customHeight="1" x14ac:dyDescent="0.25">
      <c r="A230" s="92"/>
      <c r="B230" s="222" t="s">
        <v>763</v>
      </c>
      <c r="C230" s="216">
        <v>0</v>
      </c>
      <c r="D230" s="150"/>
      <c r="E230" s="159"/>
      <c r="F230" s="222" t="s">
        <v>980</v>
      </c>
      <c r="G230" s="222" t="s">
        <v>181</v>
      </c>
    </row>
    <row r="231" spans="1:7" ht="12.9" customHeight="1" x14ac:dyDescent="0.25">
      <c r="A231" s="92"/>
      <c r="B231" s="222" t="s">
        <v>763</v>
      </c>
      <c r="C231" s="216">
        <v>0</v>
      </c>
      <c r="D231" s="150"/>
      <c r="E231" s="159"/>
      <c r="F231" s="222" t="s">
        <v>981</v>
      </c>
      <c r="G231" s="222" t="s">
        <v>181</v>
      </c>
    </row>
    <row r="232" spans="1:7" ht="12.9" customHeight="1" x14ac:dyDescent="0.25">
      <c r="A232" s="92"/>
      <c r="B232" s="222" t="s">
        <v>763</v>
      </c>
      <c r="C232" s="216">
        <v>0</v>
      </c>
      <c r="D232" s="150"/>
      <c r="E232" s="159"/>
      <c r="F232" s="222" t="s">
        <v>982</v>
      </c>
      <c r="G232" s="222" t="s">
        <v>181</v>
      </c>
    </row>
    <row r="233" spans="1:7" ht="12.9" customHeight="1" x14ac:dyDescent="0.25">
      <c r="A233" s="92"/>
      <c r="B233" s="222" t="s">
        <v>763</v>
      </c>
      <c r="C233" s="216">
        <v>0</v>
      </c>
      <c r="D233" s="150"/>
      <c r="E233" s="159"/>
      <c r="F233" s="222" t="s">
        <v>983</v>
      </c>
      <c r="G233" s="222" t="s">
        <v>181</v>
      </c>
    </row>
    <row r="234" spans="1:7" ht="12.9" customHeight="1" x14ac:dyDescent="0.25">
      <c r="A234" s="92"/>
      <c r="B234" s="222" t="s">
        <v>763</v>
      </c>
      <c r="C234" s="216">
        <v>0</v>
      </c>
      <c r="D234" s="150"/>
      <c r="E234" s="159"/>
      <c r="F234" s="222" t="s">
        <v>984</v>
      </c>
      <c r="G234" s="222" t="s">
        <v>181</v>
      </c>
    </row>
    <row r="235" spans="1:7" ht="12.9" customHeight="1" x14ac:dyDescent="0.25">
      <c r="A235" s="92"/>
      <c r="B235" s="222" t="s">
        <v>763</v>
      </c>
      <c r="C235" s="216">
        <v>0</v>
      </c>
      <c r="D235" s="150"/>
      <c r="E235" s="159"/>
      <c r="F235" s="222" t="s">
        <v>985</v>
      </c>
      <c r="G235" s="222" t="s">
        <v>181</v>
      </c>
    </row>
    <row r="236" spans="1:7" ht="12.9" customHeight="1" x14ac:dyDescent="0.25">
      <c r="A236" s="92"/>
      <c r="B236" s="222" t="s">
        <v>763</v>
      </c>
      <c r="C236" s="216">
        <v>0</v>
      </c>
      <c r="D236" s="150"/>
      <c r="E236" s="159"/>
      <c r="F236" s="222" t="s">
        <v>986</v>
      </c>
      <c r="G236" s="222" t="s">
        <v>181</v>
      </c>
    </row>
    <row r="237" spans="1:7" ht="12.9" customHeight="1" x14ac:dyDescent="0.25">
      <c r="A237" s="92"/>
      <c r="B237" s="222" t="s">
        <v>763</v>
      </c>
      <c r="C237" s="216">
        <v>0</v>
      </c>
      <c r="D237" s="150"/>
      <c r="E237" s="159"/>
      <c r="F237" s="222" t="s">
        <v>987</v>
      </c>
      <c r="G237" s="222" t="s">
        <v>181</v>
      </c>
    </row>
    <row r="238" spans="1:7" ht="12.9" customHeight="1" x14ac:dyDescent="0.25">
      <c r="A238" s="92"/>
      <c r="B238" s="222" t="s">
        <v>764</v>
      </c>
      <c r="C238" s="216">
        <v>0</v>
      </c>
      <c r="D238" s="150"/>
      <c r="E238" s="159"/>
      <c r="F238" s="222" t="s">
        <v>988</v>
      </c>
      <c r="G238" s="222" t="s">
        <v>181</v>
      </c>
    </row>
    <row r="239" spans="1:7" ht="12.9" customHeight="1" x14ac:dyDescent="0.25">
      <c r="A239" s="92"/>
      <c r="B239" s="222" t="s">
        <v>764</v>
      </c>
      <c r="C239" s="216">
        <v>0</v>
      </c>
      <c r="D239" s="150"/>
      <c r="E239" s="159"/>
      <c r="F239" s="222" t="s">
        <v>989</v>
      </c>
      <c r="G239" s="222" t="s">
        <v>181</v>
      </c>
    </row>
    <row r="240" spans="1:7" ht="12.9" customHeight="1" x14ac:dyDescent="0.25">
      <c r="A240" s="92"/>
      <c r="B240" s="222" t="s">
        <v>765</v>
      </c>
      <c r="C240" s="216">
        <v>0</v>
      </c>
      <c r="D240" s="150"/>
      <c r="E240" s="159"/>
      <c r="F240" s="222" t="s">
        <v>990</v>
      </c>
      <c r="G240" s="222" t="s">
        <v>181</v>
      </c>
    </row>
    <row r="241" spans="1:7" ht="12.9" customHeight="1" x14ac:dyDescent="0.25">
      <c r="A241" s="92"/>
      <c r="B241" s="222" t="s">
        <v>765</v>
      </c>
      <c r="C241" s="216">
        <v>0</v>
      </c>
      <c r="D241" s="150"/>
      <c r="E241" s="159"/>
      <c r="F241" s="222" t="s">
        <v>991</v>
      </c>
      <c r="G241" s="222" t="s">
        <v>181</v>
      </c>
    </row>
    <row r="242" spans="1:7" ht="12.9" customHeight="1" x14ac:dyDescent="0.25">
      <c r="A242" s="92"/>
      <c r="B242" s="222" t="s">
        <v>765</v>
      </c>
      <c r="C242" s="216">
        <v>0</v>
      </c>
      <c r="D242" s="150"/>
      <c r="E242" s="159"/>
      <c r="F242" s="222" t="s">
        <v>992</v>
      </c>
      <c r="G242" s="222" t="s">
        <v>181</v>
      </c>
    </row>
    <row r="243" spans="1:7" ht="12.9" customHeight="1" x14ac:dyDescent="0.25">
      <c r="A243" s="92"/>
      <c r="B243" s="222" t="s">
        <v>765</v>
      </c>
      <c r="C243" s="216">
        <v>0</v>
      </c>
      <c r="D243" s="150"/>
      <c r="E243" s="159"/>
      <c r="F243" s="222" t="s">
        <v>993</v>
      </c>
      <c r="G243" s="222" t="s">
        <v>181</v>
      </c>
    </row>
    <row r="244" spans="1:7" ht="12.9" customHeight="1" x14ac:dyDescent="0.25">
      <c r="A244" s="92"/>
      <c r="B244" s="222" t="s">
        <v>765</v>
      </c>
      <c r="C244" s="216">
        <v>0</v>
      </c>
      <c r="D244" s="150"/>
      <c r="E244" s="159"/>
      <c r="F244" s="222" t="s">
        <v>994</v>
      </c>
      <c r="G244" s="222" t="s">
        <v>181</v>
      </c>
    </row>
    <row r="245" spans="1:7" ht="12.9" customHeight="1" x14ac:dyDescent="0.25">
      <c r="A245" s="92"/>
      <c r="B245" s="222" t="s">
        <v>765</v>
      </c>
      <c r="C245" s="216">
        <v>0</v>
      </c>
      <c r="D245" s="150"/>
      <c r="E245" s="159"/>
      <c r="F245" s="222" t="s">
        <v>995</v>
      </c>
      <c r="G245" s="222" t="s">
        <v>181</v>
      </c>
    </row>
    <row r="246" spans="1:7" ht="12.9" customHeight="1" x14ac:dyDescent="0.25">
      <c r="A246" s="92"/>
      <c r="B246" s="222" t="s">
        <v>765</v>
      </c>
      <c r="C246" s="216">
        <v>0</v>
      </c>
      <c r="D246" s="150"/>
      <c r="E246" s="159"/>
      <c r="F246" s="222" t="s">
        <v>996</v>
      </c>
      <c r="G246" s="222" t="s">
        <v>181</v>
      </c>
    </row>
    <row r="247" spans="1:7" ht="12.9" customHeight="1" x14ac:dyDescent="0.25">
      <c r="A247" s="92"/>
      <c r="B247" s="222" t="s">
        <v>765</v>
      </c>
      <c r="C247" s="216">
        <v>0</v>
      </c>
      <c r="D247" s="150"/>
      <c r="E247" s="159"/>
      <c r="F247" s="222" t="s">
        <v>997</v>
      </c>
      <c r="G247" s="222" t="s">
        <v>181</v>
      </c>
    </row>
    <row r="248" spans="1:7" ht="12.9" customHeight="1" x14ac:dyDescent="0.25">
      <c r="A248" s="92"/>
      <c r="B248" s="222" t="s">
        <v>765</v>
      </c>
      <c r="C248" s="216">
        <v>0</v>
      </c>
      <c r="D248" s="150"/>
      <c r="E248" s="159"/>
      <c r="F248" s="222" t="s">
        <v>998</v>
      </c>
      <c r="G248" s="222" t="s">
        <v>181</v>
      </c>
    </row>
    <row r="249" spans="1:7" ht="12.9" customHeight="1" x14ac:dyDescent="0.25">
      <c r="A249" s="92"/>
      <c r="B249" s="222" t="s">
        <v>765</v>
      </c>
      <c r="C249" s="216">
        <v>0</v>
      </c>
      <c r="D249" s="150"/>
      <c r="E249" s="159"/>
      <c r="F249" s="222" t="s">
        <v>999</v>
      </c>
      <c r="G249" s="222" t="s">
        <v>181</v>
      </c>
    </row>
    <row r="250" spans="1:7" ht="12.9" customHeight="1" x14ac:dyDescent="0.25">
      <c r="A250" s="92"/>
      <c r="B250" s="222" t="s">
        <v>765</v>
      </c>
      <c r="C250" s="216">
        <v>0</v>
      </c>
      <c r="D250" s="150"/>
      <c r="E250" s="159"/>
      <c r="F250" s="222" t="s">
        <v>1000</v>
      </c>
      <c r="G250" s="222" t="s">
        <v>181</v>
      </c>
    </row>
    <row r="251" spans="1:7" ht="12.9" customHeight="1" x14ac:dyDescent="0.25">
      <c r="A251" s="92"/>
      <c r="B251" s="222" t="s">
        <v>765</v>
      </c>
      <c r="C251" s="216">
        <v>0</v>
      </c>
      <c r="D251" s="150"/>
      <c r="E251" s="159"/>
      <c r="F251" s="222" t="s">
        <v>1001</v>
      </c>
      <c r="G251" s="222" t="s">
        <v>181</v>
      </c>
    </row>
    <row r="252" spans="1:7" ht="12.9" customHeight="1" x14ac:dyDescent="0.25">
      <c r="A252" s="92"/>
      <c r="B252" s="222" t="s">
        <v>765</v>
      </c>
      <c r="C252" s="216">
        <v>0</v>
      </c>
      <c r="D252" s="150"/>
      <c r="E252" s="159"/>
      <c r="F252" s="222" t="s">
        <v>1002</v>
      </c>
      <c r="G252" s="222" t="s">
        <v>181</v>
      </c>
    </row>
    <row r="253" spans="1:7" ht="12.9" customHeight="1" x14ac:dyDescent="0.25">
      <c r="A253" s="92"/>
      <c r="B253" s="222" t="s">
        <v>765</v>
      </c>
      <c r="C253" s="216">
        <v>0</v>
      </c>
      <c r="D253" s="150"/>
      <c r="E253" s="159"/>
      <c r="F253" s="222" t="s">
        <v>1003</v>
      </c>
      <c r="G253" s="222" t="s">
        <v>181</v>
      </c>
    </row>
    <row r="254" spans="1:7" ht="12.9" customHeight="1" x14ac:dyDescent="0.25">
      <c r="A254" s="92"/>
      <c r="B254" s="222" t="s">
        <v>765</v>
      </c>
      <c r="C254" s="216">
        <v>0</v>
      </c>
      <c r="D254" s="150"/>
      <c r="E254" s="159"/>
      <c r="F254" s="222" t="s">
        <v>1004</v>
      </c>
      <c r="G254" s="222" t="s">
        <v>181</v>
      </c>
    </row>
    <row r="255" spans="1:7" ht="12.9" customHeight="1" x14ac:dyDescent="0.25">
      <c r="A255" s="92"/>
      <c r="B255" s="222" t="s">
        <v>765</v>
      </c>
      <c r="C255" s="216">
        <v>0</v>
      </c>
      <c r="D255" s="150"/>
      <c r="E255" s="159"/>
      <c r="F255" s="222" t="s">
        <v>1005</v>
      </c>
      <c r="G255" s="222" t="s">
        <v>181</v>
      </c>
    </row>
    <row r="256" spans="1:7" ht="12.9" customHeight="1" x14ac:dyDescent="0.25">
      <c r="A256" s="92"/>
      <c r="B256" s="222" t="s">
        <v>766</v>
      </c>
      <c r="C256" s="216">
        <v>0</v>
      </c>
      <c r="D256" s="150"/>
      <c r="E256" s="159"/>
      <c r="F256" s="222" t="s">
        <v>1006</v>
      </c>
      <c r="G256" s="222" t="s">
        <v>181</v>
      </c>
    </row>
    <row r="257" spans="1:7" ht="12.9" customHeight="1" x14ac:dyDescent="0.25">
      <c r="A257" s="92"/>
      <c r="B257" s="222" t="s">
        <v>766</v>
      </c>
      <c r="C257" s="216">
        <v>0</v>
      </c>
      <c r="D257" s="150"/>
      <c r="E257" s="159"/>
      <c r="F257" s="222" t="s">
        <v>1007</v>
      </c>
      <c r="G257" s="222" t="s">
        <v>181</v>
      </c>
    </row>
    <row r="258" spans="1:7" ht="12.9" customHeight="1" x14ac:dyDescent="0.25">
      <c r="A258" s="92"/>
      <c r="B258" s="222" t="s">
        <v>766</v>
      </c>
      <c r="C258" s="216">
        <v>0</v>
      </c>
      <c r="D258" s="150"/>
      <c r="E258" s="159"/>
      <c r="F258" s="222" t="s">
        <v>1008</v>
      </c>
      <c r="G258" s="222" t="s">
        <v>181</v>
      </c>
    </row>
    <row r="259" spans="1:7" ht="12.9" customHeight="1" x14ac:dyDescent="0.25">
      <c r="A259" s="92"/>
      <c r="B259" s="222" t="s">
        <v>766</v>
      </c>
      <c r="C259" s="216">
        <v>0</v>
      </c>
      <c r="D259" s="150"/>
      <c r="E259" s="159"/>
      <c r="F259" s="222" t="s">
        <v>1009</v>
      </c>
      <c r="G259" s="222" t="s">
        <v>181</v>
      </c>
    </row>
    <row r="260" spans="1:7" ht="12.9" customHeight="1" x14ac:dyDescent="0.25">
      <c r="A260" s="92"/>
      <c r="B260" s="222" t="s">
        <v>766</v>
      </c>
      <c r="C260" s="216">
        <v>0</v>
      </c>
      <c r="D260" s="150"/>
      <c r="E260" s="159"/>
      <c r="F260" s="222" t="s">
        <v>1010</v>
      </c>
      <c r="G260" s="222" t="s">
        <v>181</v>
      </c>
    </row>
    <row r="261" spans="1:7" ht="12.9" customHeight="1" x14ac:dyDescent="0.25">
      <c r="A261" s="92"/>
      <c r="B261" s="222" t="s">
        <v>766</v>
      </c>
      <c r="C261" s="216">
        <v>0</v>
      </c>
      <c r="D261" s="150"/>
      <c r="E261" s="159"/>
      <c r="F261" s="222" t="s">
        <v>1011</v>
      </c>
      <c r="G261" s="222" t="s">
        <v>181</v>
      </c>
    </row>
    <row r="262" spans="1:7" ht="12.9" customHeight="1" x14ac:dyDescent="0.25">
      <c r="A262" s="92"/>
      <c r="B262" s="222" t="s">
        <v>766</v>
      </c>
      <c r="C262" s="216">
        <v>0</v>
      </c>
      <c r="D262" s="150"/>
      <c r="E262" s="159"/>
      <c r="F262" s="222" t="s">
        <v>1012</v>
      </c>
      <c r="G262" s="222" t="s">
        <v>181</v>
      </c>
    </row>
    <row r="263" spans="1:7" ht="12.9" customHeight="1" x14ac:dyDescent="0.25">
      <c r="A263" s="92"/>
      <c r="B263" s="222" t="s">
        <v>766</v>
      </c>
      <c r="C263" s="216">
        <v>0</v>
      </c>
      <c r="D263" s="150"/>
      <c r="E263" s="159"/>
      <c r="F263" s="222" t="s">
        <v>1013</v>
      </c>
      <c r="G263" s="222" t="s">
        <v>181</v>
      </c>
    </row>
    <row r="264" spans="1:7" ht="12.9" customHeight="1" x14ac:dyDescent="0.25">
      <c r="A264" s="92"/>
      <c r="B264" s="222" t="s">
        <v>767</v>
      </c>
      <c r="C264" s="216">
        <v>0</v>
      </c>
      <c r="D264" s="150"/>
      <c r="E264" s="159"/>
      <c r="F264" s="222" t="s">
        <v>1014</v>
      </c>
      <c r="G264" s="222" t="s">
        <v>181</v>
      </c>
    </row>
    <row r="265" spans="1:7" ht="12.9" customHeight="1" x14ac:dyDescent="0.25">
      <c r="A265" s="92"/>
      <c r="B265" s="222" t="s">
        <v>767</v>
      </c>
      <c r="C265" s="216">
        <v>0</v>
      </c>
      <c r="D265" s="150"/>
      <c r="E265" s="159"/>
      <c r="F265" s="222" t="s">
        <v>1015</v>
      </c>
      <c r="G265" s="222" t="s">
        <v>181</v>
      </c>
    </row>
    <row r="266" spans="1:7" ht="12.9" customHeight="1" x14ac:dyDescent="0.25">
      <c r="A266" s="92"/>
      <c r="B266" s="222" t="s">
        <v>767</v>
      </c>
      <c r="C266" s="216">
        <v>0</v>
      </c>
      <c r="D266" s="150"/>
      <c r="E266" s="159"/>
      <c r="F266" s="222" t="s">
        <v>1016</v>
      </c>
      <c r="G266" s="222" t="s">
        <v>181</v>
      </c>
    </row>
    <row r="267" spans="1:7" ht="12.9" customHeight="1" x14ac:dyDescent="0.25">
      <c r="A267" s="92"/>
      <c r="B267" s="222" t="s">
        <v>767</v>
      </c>
      <c r="C267" s="216">
        <v>0</v>
      </c>
      <c r="D267" s="150"/>
      <c r="E267" s="159"/>
      <c r="F267" s="222" t="s">
        <v>1017</v>
      </c>
      <c r="G267" s="222" t="s">
        <v>181</v>
      </c>
    </row>
    <row r="268" spans="1:7" ht="12.9" customHeight="1" x14ac:dyDescent="0.25">
      <c r="A268" s="92"/>
      <c r="B268" s="222" t="s">
        <v>767</v>
      </c>
      <c r="C268" s="216">
        <v>0</v>
      </c>
      <c r="D268" s="150"/>
      <c r="E268" s="159"/>
      <c r="F268" s="222" t="s">
        <v>1018</v>
      </c>
      <c r="G268" s="222" t="s">
        <v>181</v>
      </c>
    </row>
    <row r="269" spans="1:7" ht="12.9" customHeight="1" x14ac:dyDescent="0.25">
      <c r="A269" s="92"/>
      <c r="B269" s="222" t="s">
        <v>767</v>
      </c>
      <c r="C269" s="216">
        <v>0</v>
      </c>
      <c r="D269" s="150"/>
      <c r="E269" s="159"/>
      <c r="F269" s="222" t="s">
        <v>1019</v>
      </c>
      <c r="G269" s="222" t="s">
        <v>181</v>
      </c>
    </row>
    <row r="270" spans="1:7" ht="12.9" customHeight="1" x14ac:dyDescent="0.25">
      <c r="A270" s="92"/>
      <c r="B270" s="222" t="s">
        <v>767</v>
      </c>
      <c r="C270" s="216">
        <v>0</v>
      </c>
      <c r="D270" s="150"/>
      <c r="E270" s="159"/>
      <c r="F270" s="222" t="s">
        <v>1020</v>
      </c>
      <c r="G270" s="222" t="s">
        <v>181</v>
      </c>
    </row>
    <row r="271" spans="1:7" ht="12.9" customHeight="1" x14ac:dyDescent="0.25">
      <c r="A271" s="92"/>
      <c r="B271" s="222" t="s">
        <v>767</v>
      </c>
      <c r="C271" s="216">
        <v>0</v>
      </c>
      <c r="D271" s="150"/>
      <c r="E271" s="159"/>
      <c r="F271" s="222" t="s">
        <v>1021</v>
      </c>
      <c r="G271" s="222" t="s">
        <v>181</v>
      </c>
    </row>
    <row r="272" spans="1:7" ht="12.9" customHeight="1" x14ac:dyDescent="0.25">
      <c r="A272" s="92"/>
      <c r="B272" s="222" t="s">
        <v>768</v>
      </c>
      <c r="C272" s="216">
        <v>356574</v>
      </c>
      <c r="D272" s="150"/>
      <c r="E272" s="159"/>
      <c r="F272" s="222" t="s">
        <v>1022</v>
      </c>
      <c r="G272" s="222" t="s">
        <v>181</v>
      </c>
    </row>
    <row r="273" spans="1:7" ht="12.9" customHeight="1" x14ac:dyDescent="0.25">
      <c r="A273" s="92"/>
      <c r="B273" s="222" t="s">
        <v>769</v>
      </c>
      <c r="C273" s="216">
        <v>24114666</v>
      </c>
      <c r="D273" s="150"/>
      <c r="E273" s="159"/>
      <c r="F273" s="222" t="s">
        <v>1023</v>
      </c>
      <c r="G273" s="222" t="s">
        <v>181</v>
      </c>
    </row>
    <row r="274" spans="1:7" ht="12.9" customHeight="1" x14ac:dyDescent="0.25">
      <c r="A274" s="92"/>
      <c r="B274" s="222" t="s">
        <v>770</v>
      </c>
      <c r="C274" s="216">
        <v>10542477</v>
      </c>
      <c r="D274" s="150"/>
      <c r="E274" s="159"/>
      <c r="F274" s="222" t="s">
        <v>1024</v>
      </c>
      <c r="G274" s="222" t="s">
        <v>181</v>
      </c>
    </row>
    <row r="275" spans="1:7" ht="12.9" customHeight="1" x14ac:dyDescent="0.25">
      <c r="A275" s="92"/>
      <c r="B275" s="222" t="s">
        <v>771</v>
      </c>
      <c r="C275" s="216">
        <v>2196452</v>
      </c>
      <c r="D275" s="150"/>
      <c r="E275" s="159"/>
      <c r="F275" s="222" t="s">
        <v>1025</v>
      </c>
      <c r="G275" s="222" t="s">
        <v>181</v>
      </c>
    </row>
    <row r="276" spans="1:7" ht="12.9" customHeight="1" x14ac:dyDescent="0.25">
      <c r="A276" s="92"/>
      <c r="B276" s="222" t="s">
        <v>772</v>
      </c>
      <c r="C276" s="216">
        <v>1233192</v>
      </c>
      <c r="D276" s="150"/>
      <c r="E276" s="159"/>
      <c r="F276" s="222" t="s">
        <v>1026</v>
      </c>
      <c r="G276" s="222" t="s">
        <v>181</v>
      </c>
    </row>
    <row r="277" spans="1:7" ht="12.9" customHeight="1" x14ac:dyDescent="0.25">
      <c r="A277" s="92"/>
      <c r="B277" s="222" t="s">
        <v>773</v>
      </c>
      <c r="C277" s="216">
        <v>867885</v>
      </c>
      <c r="D277" s="150"/>
      <c r="E277" s="159"/>
      <c r="F277" s="222" t="s">
        <v>1027</v>
      </c>
      <c r="G277" s="222" t="s">
        <v>181</v>
      </c>
    </row>
    <row r="278" spans="1:7" ht="12.9" customHeight="1" x14ac:dyDescent="0.25">
      <c r="A278" s="92"/>
      <c r="B278" s="222" t="s">
        <v>774</v>
      </c>
      <c r="C278" s="216">
        <v>505279</v>
      </c>
      <c r="D278" s="150"/>
      <c r="E278" s="159"/>
      <c r="F278" s="222" t="s">
        <v>1028</v>
      </c>
      <c r="G278" s="222" t="s">
        <v>181</v>
      </c>
    </row>
    <row r="279" spans="1:7" ht="12.9" customHeight="1" x14ac:dyDescent="0.25">
      <c r="A279" s="92"/>
      <c r="B279" s="222" t="s">
        <v>775</v>
      </c>
      <c r="C279" s="216">
        <v>105209</v>
      </c>
      <c r="D279" s="150"/>
      <c r="E279" s="159"/>
      <c r="F279" s="222" t="s">
        <v>1029</v>
      </c>
      <c r="G279" s="222" t="s">
        <v>181</v>
      </c>
    </row>
    <row r="280" spans="1:7" ht="12.9" customHeight="1" x14ac:dyDescent="0.25">
      <c r="A280" s="92"/>
      <c r="B280" s="222" t="s">
        <v>776</v>
      </c>
      <c r="C280" s="216">
        <v>0</v>
      </c>
      <c r="D280" s="150"/>
      <c r="E280" s="159"/>
      <c r="F280" s="222" t="s">
        <v>1030</v>
      </c>
      <c r="G280" s="222" t="s">
        <v>181</v>
      </c>
    </row>
    <row r="281" spans="1:7" ht="12.9" customHeight="1" x14ac:dyDescent="0.25">
      <c r="A281" s="92"/>
      <c r="B281" s="222" t="s">
        <v>1787</v>
      </c>
      <c r="C281" s="216">
        <v>193813</v>
      </c>
      <c r="D281" s="150"/>
      <c r="E281" s="159"/>
      <c r="F281" s="222" t="s">
        <v>1031</v>
      </c>
      <c r="G281" s="222" t="s">
        <v>181</v>
      </c>
    </row>
    <row r="282" spans="1:7" ht="12.9" customHeight="1" x14ac:dyDescent="0.25">
      <c r="A282" s="92"/>
      <c r="B282" s="222" t="s">
        <v>777</v>
      </c>
      <c r="C282" s="216">
        <v>20327470</v>
      </c>
      <c r="D282" s="150"/>
      <c r="E282" s="159"/>
      <c r="F282" s="222" t="s">
        <v>1032</v>
      </c>
      <c r="G282" s="222" t="s">
        <v>444</v>
      </c>
    </row>
    <row r="283" spans="1:7" ht="12.9" customHeight="1" x14ac:dyDescent="0.25">
      <c r="A283" s="92"/>
      <c r="B283" s="222" t="s">
        <v>778</v>
      </c>
      <c r="C283" s="216">
        <v>41464</v>
      </c>
      <c r="D283" s="150"/>
      <c r="E283" s="159"/>
      <c r="F283" s="222" t="s">
        <v>1033</v>
      </c>
      <c r="G283" s="222" t="s">
        <v>1054</v>
      </c>
    </row>
    <row r="284" spans="1:7" ht="12.9" customHeight="1" x14ac:dyDescent="0.25">
      <c r="A284" s="92"/>
      <c r="B284" s="222" t="s">
        <v>779</v>
      </c>
      <c r="C284" s="216">
        <v>510639</v>
      </c>
      <c r="D284" s="150"/>
      <c r="E284" s="159"/>
      <c r="F284" s="222" t="s">
        <v>1034</v>
      </c>
      <c r="G284" s="222" t="s">
        <v>1054</v>
      </c>
    </row>
    <row r="285" spans="1:7" ht="12.9" customHeight="1" x14ac:dyDescent="0.25">
      <c r="A285" s="92"/>
      <c r="B285" s="222" t="s">
        <v>780</v>
      </c>
      <c r="C285" s="216">
        <v>93847</v>
      </c>
      <c r="D285" s="150"/>
      <c r="E285" s="159"/>
      <c r="F285" s="222" t="s">
        <v>1035</v>
      </c>
      <c r="G285" s="222" t="s">
        <v>1054</v>
      </c>
    </row>
    <row r="286" spans="1:7" ht="12.9" customHeight="1" x14ac:dyDescent="0.25">
      <c r="A286" s="92"/>
      <c r="B286" s="222" t="s">
        <v>781</v>
      </c>
      <c r="C286" s="216">
        <v>141118</v>
      </c>
      <c r="D286" s="150"/>
      <c r="E286" s="159"/>
      <c r="F286" s="222" t="s">
        <v>1036</v>
      </c>
      <c r="G286" s="222" t="s">
        <v>1054</v>
      </c>
    </row>
    <row r="287" spans="1:7" ht="12.9" customHeight="1" x14ac:dyDescent="0.25">
      <c r="A287" s="92"/>
      <c r="B287" s="222" t="s">
        <v>782</v>
      </c>
      <c r="C287" s="216">
        <v>42632</v>
      </c>
      <c r="D287" s="150"/>
      <c r="E287" s="159"/>
      <c r="F287" s="222" t="s">
        <v>1037</v>
      </c>
      <c r="G287" s="222" t="s">
        <v>1054</v>
      </c>
    </row>
    <row r="288" spans="1:7" ht="12.9" customHeight="1" x14ac:dyDescent="0.25">
      <c r="A288" s="92"/>
      <c r="B288" s="222" t="s">
        <v>783</v>
      </c>
      <c r="C288" s="216">
        <v>606399</v>
      </c>
      <c r="D288" s="150"/>
      <c r="E288" s="159"/>
      <c r="F288" s="222" t="s">
        <v>1038</v>
      </c>
      <c r="G288" s="222" t="s">
        <v>1054</v>
      </c>
    </row>
    <row r="289" spans="1:7" ht="12.9" customHeight="1" x14ac:dyDescent="0.25">
      <c r="A289" s="92"/>
      <c r="B289" s="222" t="s">
        <v>784</v>
      </c>
      <c r="C289" s="216">
        <v>93028</v>
      </c>
      <c r="D289" s="150"/>
      <c r="E289" s="159"/>
      <c r="F289" s="222" t="s">
        <v>1039</v>
      </c>
      <c r="G289" s="222" t="s">
        <v>1054</v>
      </c>
    </row>
    <row r="290" spans="1:7" ht="12.9" customHeight="1" x14ac:dyDescent="0.25">
      <c r="A290" s="92"/>
      <c r="B290" s="222" t="s">
        <v>785</v>
      </c>
      <c r="C290" s="216">
        <v>148172</v>
      </c>
      <c r="D290" s="150"/>
      <c r="E290" s="159"/>
      <c r="F290" s="222" t="s">
        <v>1040</v>
      </c>
      <c r="G290" s="222" t="s">
        <v>1054</v>
      </c>
    </row>
    <row r="291" spans="1:7" ht="12.9" customHeight="1" x14ac:dyDescent="0.25">
      <c r="A291" s="92"/>
      <c r="B291" s="222" t="s">
        <v>786</v>
      </c>
      <c r="C291" s="216">
        <v>259926</v>
      </c>
      <c r="D291" s="150"/>
      <c r="E291" s="159"/>
      <c r="F291" s="222" t="s">
        <v>1041</v>
      </c>
      <c r="G291" s="222" t="s">
        <v>1054</v>
      </c>
    </row>
    <row r="292" spans="1:7" ht="12.9" customHeight="1" x14ac:dyDescent="0.25">
      <c r="A292" s="92"/>
      <c r="B292" s="222" t="s">
        <v>783</v>
      </c>
      <c r="C292" s="216">
        <v>603868</v>
      </c>
      <c r="D292" s="150"/>
      <c r="E292" s="159"/>
      <c r="F292" s="222" t="s">
        <v>1042</v>
      </c>
      <c r="G292" s="222" t="s">
        <v>1054</v>
      </c>
    </row>
    <row r="293" spans="1:7" ht="12.9" customHeight="1" x14ac:dyDescent="0.25">
      <c r="A293" s="92"/>
      <c r="B293" s="222" t="s">
        <v>784</v>
      </c>
      <c r="C293" s="216">
        <v>93944</v>
      </c>
      <c r="D293" s="150"/>
      <c r="E293" s="159"/>
      <c r="F293" s="222" t="s">
        <v>1043</v>
      </c>
      <c r="G293" s="222" t="s">
        <v>1054</v>
      </c>
    </row>
    <row r="294" spans="1:7" ht="12.9" customHeight="1" x14ac:dyDescent="0.25">
      <c r="A294" s="160"/>
      <c r="B294" s="222" t="s">
        <v>781</v>
      </c>
      <c r="C294" s="216">
        <v>141193</v>
      </c>
      <c r="D294" s="150"/>
      <c r="E294" s="159"/>
      <c r="F294" s="222" t="s">
        <v>1044</v>
      </c>
      <c r="G294" s="222" t="s">
        <v>1054</v>
      </c>
    </row>
    <row r="295" spans="1:7" ht="12.9" customHeight="1" x14ac:dyDescent="0.25">
      <c r="A295" s="160"/>
      <c r="B295" s="222" t="s">
        <v>787</v>
      </c>
      <c r="C295" s="216">
        <v>3159485</v>
      </c>
      <c r="D295" s="150"/>
      <c r="E295" s="159"/>
      <c r="F295" s="222" t="s">
        <v>1045</v>
      </c>
      <c r="G295" s="222" t="s">
        <v>1054</v>
      </c>
    </row>
    <row r="296" spans="1:7" ht="12.9" customHeight="1" x14ac:dyDescent="0.25">
      <c r="A296" s="160"/>
      <c r="B296" s="222" t="s">
        <v>788</v>
      </c>
      <c r="C296" s="216">
        <v>529754</v>
      </c>
      <c r="D296" s="150"/>
      <c r="E296" s="159"/>
      <c r="F296" s="222" t="s">
        <v>1046</v>
      </c>
      <c r="G296" s="222" t="s">
        <v>1054</v>
      </c>
    </row>
    <row r="297" spans="1:7" ht="12.9" customHeight="1" x14ac:dyDescent="0.25">
      <c r="A297" s="160"/>
      <c r="B297" s="222" t="s">
        <v>784</v>
      </c>
      <c r="C297" s="216">
        <v>94328</v>
      </c>
      <c r="D297" s="150"/>
      <c r="E297" s="159"/>
      <c r="F297" s="222" t="s">
        <v>1047</v>
      </c>
      <c r="G297" s="222" t="s">
        <v>1054</v>
      </c>
    </row>
    <row r="298" spans="1:7" ht="12.9" customHeight="1" x14ac:dyDescent="0.25">
      <c r="A298" s="160"/>
      <c r="B298" s="222" t="s">
        <v>785</v>
      </c>
      <c r="C298" s="216">
        <v>127866</v>
      </c>
      <c r="D298" s="150"/>
      <c r="E298" s="159"/>
      <c r="F298" s="222" t="s">
        <v>1048</v>
      </c>
      <c r="G298" s="222" t="s">
        <v>1054</v>
      </c>
    </row>
    <row r="299" spans="1:7" ht="12.9" customHeight="1" x14ac:dyDescent="0.25">
      <c r="A299" s="160"/>
      <c r="B299" s="222" t="s">
        <v>789</v>
      </c>
      <c r="C299" s="216">
        <v>605296</v>
      </c>
      <c r="D299" s="150"/>
      <c r="E299" s="159"/>
      <c r="F299" s="222" t="s">
        <v>1049</v>
      </c>
      <c r="G299" s="222" t="s">
        <v>1054</v>
      </c>
    </row>
    <row r="300" spans="1:7" ht="12.9" customHeight="1" x14ac:dyDescent="0.25">
      <c r="A300" s="160"/>
      <c r="B300" s="222" t="s">
        <v>790</v>
      </c>
      <c r="C300" s="216">
        <v>90704</v>
      </c>
      <c r="D300" s="150"/>
      <c r="E300" s="159"/>
      <c r="F300" s="222" t="s">
        <v>1050</v>
      </c>
      <c r="G300" s="222" t="s">
        <v>1054</v>
      </c>
    </row>
    <row r="301" spans="1:7" ht="12.9" customHeight="1" x14ac:dyDescent="0.25">
      <c r="A301" s="160"/>
      <c r="B301" s="222" t="s">
        <v>791</v>
      </c>
      <c r="C301" s="216">
        <v>359499</v>
      </c>
      <c r="D301" s="150"/>
      <c r="E301" s="159"/>
      <c r="F301" s="222" t="s">
        <v>1051</v>
      </c>
      <c r="G301" s="222" t="s">
        <v>1054</v>
      </c>
    </row>
    <row r="302" spans="1:7" ht="12.9" customHeight="1" x14ac:dyDescent="0.25">
      <c r="A302" s="160"/>
      <c r="B302" s="222" t="s">
        <v>792</v>
      </c>
      <c r="C302" s="216">
        <v>6101423</v>
      </c>
      <c r="D302" s="150"/>
      <c r="E302" s="159"/>
      <c r="F302" s="222" t="s">
        <v>1052</v>
      </c>
      <c r="G302" s="222" t="s">
        <v>1054</v>
      </c>
    </row>
    <row r="303" spans="1:7" ht="12.9" customHeight="1" x14ac:dyDescent="0.25">
      <c r="A303" s="160"/>
      <c r="B303" s="158" t="s">
        <v>1065</v>
      </c>
      <c r="C303" s="156">
        <f>SUM(C304:C583)</f>
        <v>4517382</v>
      </c>
      <c r="D303" s="150"/>
      <c r="E303" s="159"/>
      <c r="F303" s="163"/>
      <c r="G303" s="163"/>
    </row>
    <row r="304" spans="1:7" ht="12.9" customHeight="1" x14ac:dyDescent="0.25">
      <c r="A304" s="160"/>
      <c r="B304" s="223" t="s">
        <v>1673</v>
      </c>
      <c r="C304" s="217">
        <v>42031</v>
      </c>
      <c r="D304" s="150"/>
      <c r="E304" s="159"/>
      <c r="F304" s="223" t="s">
        <v>1670</v>
      </c>
      <c r="G304" s="223" t="s">
        <v>1386</v>
      </c>
    </row>
    <row r="305" spans="1:7" ht="12.9" customHeight="1" x14ac:dyDescent="0.25">
      <c r="A305" s="160"/>
      <c r="B305" s="223" t="s">
        <v>1674</v>
      </c>
      <c r="C305" s="217">
        <v>606582</v>
      </c>
      <c r="D305" s="150"/>
      <c r="E305" s="159"/>
      <c r="F305" s="223" t="s">
        <v>1671</v>
      </c>
      <c r="G305" s="223" t="s">
        <v>1386</v>
      </c>
    </row>
    <row r="306" spans="1:7" ht="12.9" customHeight="1" x14ac:dyDescent="0.25">
      <c r="A306" s="160"/>
      <c r="B306" s="223" t="s">
        <v>1675</v>
      </c>
      <c r="C306" s="217">
        <v>424816</v>
      </c>
      <c r="D306" s="150"/>
      <c r="E306" s="159"/>
      <c r="F306" s="223" t="s">
        <v>1672</v>
      </c>
      <c r="G306" s="223" t="s">
        <v>1386</v>
      </c>
    </row>
    <row r="307" spans="1:7" ht="12.9" customHeight="1" x14ac:dyDescent="0.25">
      <c r="A307" s="160"/>
      <c r="B307" s="223" t="s">
        <v>1066</v>
      </c>
      <c r="C307" s="217">
        <v>0</v>
      </c>
      <c r="D307" s="150"/>
      <c r="E307" s="159"/>
      <c r="F307" s="223" t="s">
        <v>1116</v>
      </c>
      <c r="G307" s="223" t="s">
        <v>1386</v>
      </c>
    </row>
    <row r="308" spans="1:7" ht="12.9" customHeight="1" x14ac:dyDescent="0.25">
      <c r="A308" s="160"/>
      <c r="B308" s="223" t="s">
        <v>1067</v>
      </c>
      <c r="C308" s="217">
        <v>0</v>
      </c>
      <c r="D308" s="150"/>
      <c r="E308" s="159"/>
      <c r="F308" s="223" t="s">
        <v>1117</v>
      </c>
      <c r="G308" s="223" t="s">
        <v>1386</v>
      </c>
    </row>
    <row r="309" spans="1:7" ht="12.9" customHeight="1" x14ac:dyDescent="0.25">
      <c r="A309" s="160"/>
      <c r="B309" s="223" t="s">
        <v>1067</v>
      </c>
      <c r="C309" s="217">
        <v>0</v>
      </c>
      <c r="D309" s="150"/>
      <c r="E309" s="159"/>
      <c r="F309" s="223" t="s">
        <v>1118</v>
      </c>
      <c r="G309" s="223" t="s">
        <v>1386</v>
      </c>
    </row>
    <row r="310" spans="1:7" ht="12.9" customHeight="1" x14ac:dyDescent="0.25">
      <c r="A310" s="160"/>
      <c r="B310" s="223" t="s">
        <v>1068</v>
      </c>
      <c r="C310" s="217">
        <v>0</v>
      </c>
      <c r="D310" s="150"/>
      <c r="E310" s="159"/>
      <c r="F310" s="223" t="s">
        <v>1119</v>
      </c>
      <c r="G310" s="223" t="s">
        <v>1386</v>
      </c>
    </row>
    <row r="311" spans="1:7" ht="12.9" customHeight="1" x14ac:dyDescent="0.25">
      <c r="A311" s="160"/>
      <c r="B311" s="223" t="s">
        <v>1069</v>
      </c>
      <c r="C311" s="217">
        <v>0</v>
      </c>
      <c r="D311" s="150"/>
      <c r="E311" s="159"/>
      <c r="F311" s="223" t="s">
        <v>1120</v>
      </c>
      <c r="G311" s="223" t="s">
        <v>1386</v>
      </c>
    </row>
    <row r="312" spans="1:7" ht="12.9" customHeight="1" x14ac:dyDescent="0.25">
      <c r="A312" s="160"/>
      <c r="B312" s="223" t="s">
        <v>1069</v>
      </c>
      <c r="C312" s="217">
        <v>0</v>
      </c>
      <c r="D312" s="150"/>
      <c r="E312" s="159"/>
      <c r="F312" s="223" t="s">
        <v>1121</v>
      </c>
      <c r="G312" s="223" t="s">
        <v>1386</v>
      </c>
    </row>
    <row r="313" spans="1:7" ht="12.9" customHeight="1" x14ac:dyDescent="0.25">
      <c r="A313" s="160"/>
      <c r="B313" s="223" t="s">
        <v>1069</v>
      </c>
      <c r="C313" s="217">
        <v>0</v>
      </c>
      <c r="D313" s="150"/>
      <c r="E313" s="159"/>
      <c r="F313" s="223" t="s">
        <v>1122</v>
      </c>
      <c r="G313" s="223" t="s">
        <v>1386</v>
      </c>
    </row>
    <row r="314" spans="1:7" ht="12.9" customHeight="1" x14ac:dyDescent="0.25">
      <c r="A314" s="160"/>
      <c r="B314" s="223" t="s">
        <v>1070</v>
      </c>
      <c r="C314" s="217">
        <v>0</v>
      </c>
      <c r="D314" s="150"/>
      <c r="E314" s="159"/>
      <c r="F314" s="223" t="s">
        <v>1123</v>
      </c>
      <c r="G314" s="223" t="s">
        <v>1386</v>
      </c>
    </row>
    <row r="315" spans="1:7" ht="12.9" customHeight="1" x14ac:dyDescent="0.25">
      <c r="A315" s="160"/>
      <c r="B315" s="223" t="s">
        <v>1070</v>
      </c>
      <c r="C315" s="217">
        <v>0</v>
      </c>
      <c r="D315" s="150"/>
      <c r="E315" s="159"/>
      <c r="F315" s="223" t="s">
        <v>1124</v>
      </c>
      <c r="G315" s="223" t="s">
        <v>1386</v>
      </c>
    </row>
    <row r="316" spans="1:7" ht="12.9" customHeight="1" x14ac:dyDescent="0.25">
      <c r="A316" s="160"/>
      <c r="B316" s="223" t="s">
        <v>1070</v>
      </c>
      <c r="C316" s="217">
        <v>0</v>
      </c>
      <c r="D316" s="150"/>
      <c r="E316" s="159"/>
      <c r="F316" s="223" t="s">
        <v>1125</v>
      </c>
      <c r="G316" s="223" t="s">
        <v>1386</v>
      </c>
    </row>
    <row r="317" spans="1:7" ht="12.9" customHeight="1" x14ac:dyDescent="0.25">
      <c r="A317" s="160"/>
      <c r="B317" s="223" t="s">
        <v>1071</v>
      </c>
      <c r="C317" s="217">
        <v>0</v>
      </c>
      <c r="D317" s="150"/>
      <c r="E317" s="159"/>
      <c r="F317" s="223" t="s">
        <v>1126</v>
      </c>
      <c r="G317" s="223" t="s">
        <v>1386</v>
      </c>
    </row>
    <row r="318" spans="1:7" ht="12.9" customHeight="1" x14ac:dyDescent="0.25">
      <c r="A318" s="160"/>
      <c r="B318" s="223" t="s">
        <v>1071</v>
      </c>
      <c r="C318" s="217">
        <v>0</v>
      </c>
      <c r="D318" s="150"/>
      <c r="E318" s="159"/>
      <c r="F318" s="223" t="s">
        <v>1127</v>
      </c>
      <c r="G318" s="223" t="s">
        <v>1386</v>
      </c>
    </row>
    <row r="319" spans="1:7" ht="12.9" customHeight="1" x14ac:dyDescent="0.25">
      <c r="A319" s="160"/>
      <c r="B319" s="223" t="s">
        <v>1072</v>
      </c>
      <c r="C319" s="217">
        <v>0</v>
      </c>
      <c r="D319" s="150"/>
      <c r="E319" s="159"/>
      <c r="F319" s="223" t="s">
        <v>1128</v>
      </c>
      <c r="G319" s="223" t="s">
        <v>1386</v>
      </c>
    </row>
    <row r="320" spans="1:7" ht="12.9" customHeight="1" x14ac:dyDescent="0.25">
      <c r="A320" s="160"/>
      <c r="B320" s="223" t="s">
        <v>1073</v>
      </c>
      <c r="C320" s="217">
        <v>0</v>
      </c>
      <c r="D320" s="150"/>
      <c r="E320" s="159"/>
      <c r="F320" s="223" t="s">
        <v>1129</v>
      </c>
      <c r="G320" s="223" t="s">
        <v>1386</v>
      </c>
    </row>
    <row r="321" spans="1:7" ht="12.9" customHeight="1" x14ac:dyDescent="0.25">
      <c r="A321" s="160"/>
      <c r="B321" s="223" t="s">
        <v>1074</v>
      </c>
      <c r="C321" s="217">
        <v>0</v>
      </c>
      <c r="D321" s="150"/>
      <c r="E321" s="159"/>
      <c r="F321" s="223" t="s">
        <v>1130</v>
      </c>
      <c r="G321" s="223" t="s">
        <v>1386</v>
      </c>
    </row>
    <row r="322" spans="1:7" ht="12.9" customHeight="1" x14ac:dyDescent="0.25">
      <c r="A322" s="160"/>
      <c r="B322" s="223" t="s">
        <v>1075</v>
      </c>
      <c r="C322" s="217">
        <v>0</v>
      </c>
      <c r="D322" s="150"/>
      <c r="E322" s="159"/>
      <c r="F322" s="223" t="s">
        <v>1131</v>
      </c>
      <c r="G322" s="223" t="s">
        <v>1386</v>
      </c>
    </row>
    <row r="323" spans="1:7" ht="12.9" customHeight="1" x14ac:dyDescent="0.25">
      <c r="A323" s="160"/>
      <c r="B323" s="223" t="s">
        <v>1075</v>
      </c>
      <c r="C323" s="217">
        <v>0</v>
      </c>
      <c r="D323" s="150"/>
      <c r="E323" s="159"/>
      <c r="F323" s="223" t="s">
        <v>1132</v>
      </c>
      <c r="G323" s="223" t="s">
        <v>1386</v>
      </c>
    </row>
    <row r="324" spans="1:7" ht="12.9" customHeight="1" x14ac:dyDescent="0.25">
      <c r="A324" s="160"/>
      <c r="B324" s="223" t="s">
        <v>1075</v>
      </c>
      <c r="C324" s="217">
        <v>0</v>
      </c>
      <c r="D324" s="150"/>
      <c r="E324" s="159"/>
      <c r="F324" s="223" t="s">
        <v>1133</v>
      </c>
      <c r="G324" s="223" t="s">
        <v>1386</v>
      </c>
    </row>
    <row r="325" spans="1:7" ht="12.9" customHeight="1" x14ac:dyDescent="0.25">
      <c r="A325" s="160"/>
      <c r="B325" s="223" t="s">
        <v>1075</v>
      </c>
      <c r="C325" s="217">
        <v>0</v>
      </c>
      <c r="D325" s="150"/>
      <c r="E325" s="159"/>
      <c r="F325" s="223" t="s">
        <v>1134</v>
      </c>
      <c r="G325" s="223" t="s">
        <v>1386</v>
      </c>
    </row>
    <row r="326" spans="1:7" ht="12.9" customHeight="1" x14ac:dyDescent="0.25">
      <c r="A326" s="160"/>
      <c r="B326" s="223" t="s">
        <v>1075</v>
      </c>
      <c r="C326" s="217">
        <v>0</v>
      </c>
      <c r="D326" s="150"/>
      <c r="E326" s="159"/>
      <c r="F326" s="223" t="s">
        <v>1135</v>
      </c>
      <c r="G326" s="223" t="s">
        <v>1386</v>
      </c>
    </row>
    <row r="327" spans="1:7" ht="12.9" customHeight="1" x14ac:dyDescent="0.25">
      <c r="A327" s="160"/>
      <c r="B327" s="223" t="s">
        <v>1075</v>
      </c>
      <c r="C327" s="217">
        <v>0</v>
      </c>
      <c r="D327" s="150"/>
      <c r="E327" s="159"/>
      <c r="F327" s="223" t="s">
        <v>1136</v>
      </c>
      <c r="G327" s="223" t="s">
        <v>1386</v>
      </c>
    </row>
    <row r="328" spans="1:7" ht="12.9" customHeight="1" x14ac:dyDescent="0.25">
      <c r="A328" s="160"/>
      <c r="B328" s="223" t="s">
        <v>1075</v>
      </c>
      <c r="C328" s="217">
        <v>0</v>
      </c>
      <c r="D328" s="150"/>
      <c r="E328" s="159"/>
      <c r="F328" s="223" t="s">
        <v>1137</v>
      </c>
      <c r="G328" s="223" t="s">
        <v>1386</v>
      </c>
    </row>
    <row r="329" spans="1:7" ht="12.9" customHeight="1" x14ac:dyDescent="0.25">
      <c r="A329" s="160"/>
      <c r="B329" s="223" t="s">
        <v>1075</v>
      </c>
      <c r="C329" s="217">
        <v>0</v>
      </c>
      <c r="D329" s="150"/>
      <c r="E329" s="159"/>
      <c r="F329" s="223" t="s">
        <v>1138</v>
      </c>
      <c r="G329" s="223" t="s">
        <v>1386</v>
      </c>
    </row>
    <row r="330" spans="1:7" ht="12.9" customHeight="1" x14ac:dyDescent="0.25">
      <c r="A330" s="160"/>
      <c r="B330" s="223" t="s">
        <v>1075</v>
      </c>
      <c r="C330" s="217">
        <v>0</v>
      </c>
      <c r="D330" s="150"/>
      <c r="E330" s="159"/>
      <c r="F330" s="223" t="s">
        <v>1139</v>
      </c>
      <c r="G330" s="223" t="s">
        <v>1386</v>
      </c>
    </row>
    <row r="331" spans="1:7" ht="12.9" customHeight="1" x14ac:dyDescent="0.25">
      <c r="A331" s="160"/>
      <c r="B331" s="223" t="s">
        <v>1075</v>
      </c>
      <c r="C331" s="217">
        <v>0</v>
      </c>
      <c r="D331" s="150"/>
      <c r="E331" s="159"/>
      <c r="F331" s="223" t="s">
        <v>1140</v>
      </c>
      <c r="G331" s="223" t="s">
        <v>1386</v>
      </c>
    </row>
    <row r="332" spans="1:7" ht="12.9" customHeight="1" x14ac:dyDescent="0.25">
      <c r="A332" s="160"/>
      <c r="B332" s="223" t="s">
        <v>1075</v>
      </c>
      <c r="C332" s="217">
        <v>0</v>
      </c>
      <c r="D332" s="150"/>
      <c r="E332" s="159"/>
      <c r="F332" s="223" t="s">
        <v>1141</v>
      </c>
      <c r="G332" s="223" t="s">
        <v>1386</v>
      </c>
    </row>
    <row r="333" spans="1:7" ht="12.9" customHeight="1" x14ac:dyDescent="0.25">
      <c r="A333" s="160"/>
      <c r="B333" s="223" t="s">
        <v>1075</v>
      </c>
      <c r="C333" s="217">
        <v>0</v>
      </c>
      <c r="D333" s="150"/>
      <c r="E333" s="159"/>
      <c r="F333" s="223" t="s">
        <v>1142</v>
      </c>
      <c r="G333" s="223" t="s">
        <v>1386</v>
      </c>
    </row>
    <row r="334" spans="1:7" ht="12.9" customHeight="1" x14ac:dyDescent="0.25">
      <c r="A334" s="160"/>
      <c r="B334" s="223" t="s">
        <v>1075</v>
      </c>
      <c r="C334" s="217">
        <v>0</v>
      </c>
      <c r="D334" s="150"/>
      <c r="E334" s="159"/>
      <c r="F334" s="223" t="s">
        <v>1143</v>
      </c>
      <c r="G334" s="223" t="s">
        <v>1386</v>
      </c>
    </row>
    <row r="335" spans="1:7" ht="12.9" customHeight="1" x14ac:dyDescent="0.25">
      <c r="A335" s="160"/>
      <c r="B335" s="223" t="s">
        <v>1075</v>
      </c>
      <c r="C335" s="217">
        <v>0</v>
      </c>
      <c r="D335" s="150"/>
      <c r="E335" s="159"/>
      <c r="F335" s="223" t="s">
        <v>1144</v>
      </c>
      <c r="G335" s="223" t="s">
        <v>1386</v>
      </c>
    </row>
    <row r="336" spans="1:7" ht="12.9" customHeight="1" x14ac:dyDescent="0.25">
      <c r="A336" s="160"/>
      <c r="B336" s="223" t="s">
        <v>1075</v>
      </c>
      <c r="C336" s="217">
        <v>0</v>
      </c>
      <c r="D336" s="150"/>
      <c r="E336" s="159"/>
      <c r="F336" s="223" t="s">
        <v>1145</v>
      </c>
      <c r="G336" s="223" t="s">
        <v>1386</v>
      </c>
    </row>
    <row r="337" spans="1:7" ht="12.9" customHeight="1" x14ac:dyDescent="0.25">
      <c r="A337" s="160"/>
      <c r="B337" s="223" t="s">
        <v>1075</v>
      </c>
      <c r="C337" s="217">
        <v>0</v>
      </c>
      <c r="D337" s="150"/>
      <c r="E337" s="159"/>
      <c r="F337" s="223" t="s">
        <v>1146</v>
      </c>
      <c r="G337" s="223" t="s">
        <v>1386</v>
      </c>
    </row>
    <row r="338" spans="1:7" ht="12.9" customHeight="1" x14ac:dyDescent="0.25">
      <c r="A338" s="160"/>
      <c r="B338" s="223" t="s">
        <v>1075</v>
      </c>
      <c r="C338" s="217">
        <v>0</v>
      </c>
      <c r="D338" s="150"/>
      <c r="E338" s="159"/>
      <c r="F338" s="223" t="s">
        <v>1147</v>
      </c>
      <c r="G338" s="223" t="s">
        <v>1386</v>
      </c>
    </row>
    <row r="339" spans="1:7" ht="12.9" customHeight="1" x14ac:dyDescent="0.25">
      <c r="A339" s="160"/>
      <c r="B339" s="223" t="s">
        <v>1075</v>
      </c>
      <c r="C339" s="217">
        <v>0</v>
      </c>
      <c r="D339" s="150"/>
      <c r="E339" s="159"/>
      <c r="F339" s="223" t="s">
        <v>1148</v>
      </c>
      <c r="G339" s="223" t="s">
        <v>1386</v>
      </c>
    </row>
    <row r="340" spans="1:7" ht="12.9" customHeight="1" x14ac:dyDescent="0.25">
      <c r="A340" s="160"/>
      <c r="B340" s="223" t="s">
        <v>1075</v>
      </c>
      <c r="C340" s="217">
        <v>0</v>
      </c>
      <c r="D340" s="150"/>
      <c r="E340" s="159"/>
      <c r="F340" s="223" t="s">
        <v>1149</v>
      </c>
      <c r="G340" s="223" t="s">
        <v>1386</v>
      </c>
    </row>
    <row r="341" spans="1:7" ht="12.9" customHeight="1" x14ac:dyDescent="0.25">
      <c r="A341" s="160"/>
      <c r="B341" s="223" t="s">
        <v>1075</v>
      </c>
      <c r="C341" s="217">
        <v>0</v>
      </c>
      <c r="D341" s="150"/>
      <c r="E341" s="159"/>
      <c r="F341" s="223" t="s">
        <v>1150</v>
      </c>
      <c r="G341" s="223" t="s">
        <v>1386</v>
      </c>
    </row>
    <row r="342" spans="1:7" ht="12.9" customHeight="1" x14ac:dyDescent="0.25">
      <c r="A342" s="160"/>
      <c r="B342" s="223" t="s">
        <v>1075</v>
      </c>
      <c r="C342" s="217">
        <v>0</v>
      </c>
      <c r="D342" s="150"/>
      <c r="E342" s="159"/>
      <c r="F342" s="223" t="s">
        <v>1151</v>
      </c>
      <c r="G342" s="223" t="s">
        <v>1386</v>
      </c>
    </row>
    <row r="343" spans="1:7" ht="12.9" customHeight="1" x14ac:dyDescent="0.25">
      <c r="A343" s="160"/>
      <c r="B343" s="223" t="s">
        <v>1075</v>
      </c>
      <c r="C343" s="217">
        <v>0</v>
      </c>
      <c r="D343" s="150"/>
      <c r="E343" s="159"/>
      <c r="F343" s="223" t="s">
        <v>1152</v>
      </c>
      <c r="G343" s="223" t="s">
        <v>1386</v>
      </c>
    </row>
    <row r="344" spans="1:7" ht="12.9" customHeight="1" x14ac:dyDescent="0.25">
      <c r="A344" s="160"/>
      <c r="B344" s="223" t="s">
        <v>1075</v>
      </c>
      <c r="C344" s="217">
        <v>0</v>
      </c>
      <c r="D344" s="150"/>
      <c r="E344" s="159"/>
      <c r="F344" s="223" t="s">
        <v>1153</v>
      </c>
      <c r="G344" s="223" t="s">
        <v>1386</v>
      </c>
    </row>
    <row r="345" spans="1:7" ht="12.9" customHeight="1" x14ac:dyDescent="0.25">
      <c r="A345" s="160"/>
      <c r="B345" s="223" t="s">
        <v>1075</v>
      </c>
      <c r="C345" s="217">
        <v>0</v>
      </c>
      <c r="D345" s="150"/>
      <c r="E345" s="159"/>
      <c r="F345" s="223" t="s">
        <v>1154</v>
      </c>
      <c r="G345" s="223" t="s">
        <v>1386</v>
      </c>
    </row>
    <row r="346" spans="1:7" ht="12.9" customHeight="1" x14ac:dyDescent="0.25">
      <c r="A346" s="160"/>
      <c r="B346" s="223" t="s">
        <v>1075</v>
      </c>
      <c r="C346" s="217">
        <v>0</v>
      </c>
      <c r="D346" s="150"/>
      <c r="E346" s="159"/>
      <c r="F346" s="223" t="s">
        <v>1155</v>
      </c>
      <c r="G346" s="223" t="s">
        <v>1386</v>
      </c>
    </row>
    <row r="347" spans="1:7" ht="12.9" customHeight="1" x14ac:dyDescent="0.25">
      <c r="A347" s="160"/>
      <c r="B347" s="223" t="s">
        <v>1075</v>
      </c>
      <c r="C347" s="217">
        <v>0</v>
      </c>
      <c r="D347" s="150"/>
      <c r="E347" s="159"/>
      <c r="F347" s="223" t="s">
        <v>1156</v>
      </c>
      <c r="G347" s="223" t="s">
        <v>1386</v>
      </c>
    </row>
    <row r="348" spans="1:7" ht="12.9" customHeight="1" x14ac:dyDescent="0.25">
      <c r="A348" s="160"/>
      <c r="B348" s="223" t="s">
        <v>1075</v>
      </c>
      <c r="C348" s="217">
        <v>0</v>
      </c>
      <c r="D348" s="150"/>
      <c r="E348" s="159"/>
      <c r="F348" s="223" t="s">
        <v>1157</v>
      </c>
      <c r="G348" s="223" t="s">
        <v>1386</v>
      </c>
    </row>
    <row r="349" spans="1:7" ht="12.9" customHeight="1" x14ac:dyDescent="0.25">
      <c r="A349" s="160"/>
      <c r="B349" s="223" t="s">
        <v>1075</v>
      </c>
      <c r="C349" s="217">
        <v>0</v>
      </c>
      <c r="D349" s="150"/>
      <c r="E349" s="159"/>
      <c r="F349" s="223" t="s">
        <v>1158</v>
      </c>
      <c r="G349" s="223" t="s">
        <v>1386</v>
      </c>
    </row>
    <row r="350" spans="1:7" ht="12.9" customHeight="1" x14ac:dyDescent="0.25">
      <c r="A350" s="160"/>
      <c r="B350" s="223" t="s">
        <v>1075</v>
      </c>
      <c r="C350" s="217">
        <v>0</v>
      </c>
      <c r="D350" s="150"/>
      <c r="E350" s="159"/>
      <c r="F350" s="223" t="s">
        <v>1159</v>
      </c>
      <c r="G350" s="223" t="s">
        <v>1386</v>
      </c>
    </row>
    <row r="351" spans="1:7" ht="12.9" customHeight="1" x14ac:dyDescent="0.25">
      <c r="A351" s="160"/>
      <c r="B351" s="223" t="s">
        <v>1075</v>
      </c>
      <c r="C351" s="217">
        <v>0</v>
      </c>
      <c r="D351" s="150"/>
      <c r="E351" s="159"/>
      <c r="F351" s="223" t="s">
        <v>1160</v>
      </c>
      <c r="G351" s="223" t="s">
        <v>1386</v>
      </c>
    </row>
    <row r="352" spans="1:7" ht="12.9" customHeight="1" x14ac:dyDescent="0.25">
      <c r="A352" s="160"/>
      <c r="B352" s="223" t="s">
        <v>1075</v>
      </c>
      <c r="C352" s="217">
        <v>0</v>
      </c>
      <c r="D352" s="150"/>
      <c r="E352" s="159"/>
      <c r="F352" s="223" t="s">
        <v>1161</v>
      </c>
      <c r="G352" s="223" t="s">
        <v>1386</v>
      </c>
    </row>
    <row r="353" spans="1:7" ht="12.9" customHeight="1" x14ac:dyDescent="0.25">
      <c r="A353" s="160"/>
      <c r="B353" s="223" t="s">
        <v>1075</v>
      </c>
      <c r="C353" s="217">
        <v>0</v>
      </c>
      <c r="D353" s="150"/>
      <c r="E353" s="159"/>
      <c r="F353" s="223" t="s">
        <v>1162</v>
      </c>
      <c r="G353" s="223" t="s">
        <v>1386</v>
      </c>
    </row>
    <row r="354" spans="1:7" ht="12.9" customHeight="1" x14ac:dyDescent="0.25">
      <c r="A354" s="160"/>
      <c r="B354" s="223" t="s">
        <v>1075</v>
      </c>
      <c r="C354" s="217">
        <v>0</v>
      </c>
      <c r="D354" s="150"/>
      <c r="E354" s="159"/>
      <c r="F354" s="223" t="s">
        <v>1163</v>
      </c>
      <c r="G354" s="223" t="s">
        <v>1386</v>
      </c>
    </row>
    <row r="355" spans="1:7" ht="12.9" customHeight="1" x14ac:dyDescent="0.25">
      <c r="A355" s="160"/>
      <c r="B355" s="223" t="s">
        <v>1075</v>
      </c>
      <c r="C355" s="217">
        <v>0</v>
      </c>
      <c r="D355" s="150"/>
      <c r="E355" s="159"/>
      <c r="F355" s="223" t="s">
        <v>1164</v>
      </c>
      <c r="G355" s="223" t="s">
        <v>1386</v>
      </c>
    </row>
    <row r="356" spans="1:7" ht="12.9" customHeight="1" x14ac:dyDescent="0.25">
      <c r="A356" s="160"/>
      <c r="B356" s="223" t="s">
        <v>1075</v>
      </c>
      <c r="C356" s="217">
        <v>0</v>
      </c>
      <c r="D356" s="150"/>
      <c r="E356" s="159"/>
      <c r="F356" s="223" t="s">
        <v>1165</v>
      </c>
      <c r="G356" s="223" t="s">
        <v>1386</v>
      </c>
    </row>
    <row r="357" spans="1:7" ht="12.9" customHeight="1" x14ac:dyDescent="0.25">
      <c r="A357" s="160"/>
      <c r="B357" s="223" t="s">
        <v>1075</v>
      </c>
      <c r="C357" s="217">
        <v>0</v>
      </c>
      <c r="D357" s="150"/>
      <c r="E357" s="159"/>
      <c r="F357" s="223" t="s">
        <v>1166</v>
      </c>
      <c r="G357" s="223" t="s">
        <v>1386</v>
      </c>
    </row>
    <row r="358" spans="1:7" ht="12.9" customHeight="1" x14ac:dyDescent="0.25">
      <c r="A358" s="160"/>
      <c r="B358" s="223" t="s">
        <v>1075</v>
      </c>
      <c r="C358" s="217">
        <v>0</v>
      </c>
      <c r="D358" s="150"/>
      <c r="E358" s="159"/>
      <c r="F358" s="223" t="s">
        <v>1167</v>
      </c>
      <c r="G358" s="223" t="s">
        <v>1386</v>
      </c>
    </row>
    <row r="359" spans="1:7" ht="12.9" customHeight="1" x14ac:dyDescent="0.25">
      <c r="A359" s="160"/>
      <c r="B359" s="223" t="s">
        <v>1075</v>
      </c>
      <c r="C359" s="217">
        <v>0</v>
      </c>
      <c r="D359" s="150"/>
      <c r="E359" s="159"/>
      <c r="F359" s="223" t="s">
        <v>1168</v>
      </c>
      <c r="G359" s="223" t="s">
        <v>1386</v>
      </c>
    </row>
    <row r="360" spans="1:7" ht="12.9" customHeight="1" x14ac:dyDescent="0.25">
      <c r="A360" s="160"/>
      <c r="B360" s="223" t="s">
        <v>1075</v>
      </c>
      <c r="C360" s="217">
        <v>0</v>
      </c>
      <c r="D360" s="150"/>
      <c r="E360" s="159"/>
      <c r="F360" s="223" t="s">
        <v>1169</v>
      </c>
      <c r="G360" s="223" t="s">
        <v>1386</v>
      </c>
    </row>
    <row r="361" spans="1:7" ht="12.9" customHeight="1" x14ac:dyDescent="0.25">
      <c r="A361" s="160"/>
      <c r="B361" s="223" t="s">
        <v>1075</v>
      </c>
      <c r="C361" s="217">
        <v>0</v>
      </c>
      <c r="D361" s="150"/>
      <c r="E361" s="159"/>
      <c r="F361" s="223" t="s">
        <v>1170</v>
      </c>
      <c r="G361" s="223" t="s">
        <v>1386</v>
      </c>
    </row>
    <row r="362" spans="1:7" ht="12.9" customHeight="1" x14ac:dyDescent="0.25">
      <c r="A362" s="160"/>
      <c r="B362" s="223" t="s">
        <v>1075</v>
      </c>
      <c r="C362" s="217">
        <v>0</v>
      </c>
      <c r="D362" s="150"/>
      <c r="E362" s="159"/>
      <c r="F362" s="223" t="s">
        <v>1171</v>
      </c>
      <c r="G362" s="223" t="s">
        <v>1386</v>
      </c>
    </row>
    <row r="363" spans="1:7" ht="12.9" customHeight="1" x14ac:dyDescent="0.25">
      <c r="A363" s="160"/>
      <c r="B363" s="223" t="s">
        <v>1075</v>
      </c>
      <c r="C363" s="217">
        <v>0</v>
      </c>
      <c r="D363" s="150"/>
      <c r="E363" s="159"/>
      <c r="F363" s="223" t="s">
        <v>1172</v>
      </c>
      <c r="G363" s="223" t="s">
        <v>1386</v>
      </c>
    </row>
    <row r="364" spans="1:7" ht="12.9" customHeight="1" x14ac:dyDescent="0.25">
      <c r="A364" s="160"/>
      <c r="B364" s="223" t="s">
        <v>1075</v>
      </c>
      <c r="C364" s="217">
        <v>0</v>
      </c>
      <c r="D364" s="150"/>
      <c r="E364" s="159"/>
      <c r="F364" s="223" t="s">
        <v>1173</v>
      </c>
      <c r="G364" s="223" t="s">
        <v>1386</v>
      </c>
    </row>
    <row r="365" spans="1:7" ht="12.9" customHeight="1" x14ac:dyDescent="0.25">
      <c r="A365" s="160"/>
      <c r="B365" s="223" t="s">
        <v>1075</v>
      </c>
      <c r="C365" s="217">
        <v>0</v>
      </c>
      <c r="D365" s="150"/>
      <c r="E365" s="159"/>
      <c r="F365" s="223" t="s">
        <v>1174</v>
      </c>
      <c r="G365" s="223" t="s">
        <v>1386</v>
      </c>
    </row>
    <row r="366" spans="1:7" ht="12.9" customHeight="1" x14ac:dyDescent="0.25">
      <c r="A366" s="160"/>
      <c r="B366" s="223" t="s">
        <v>1075</v>
      </c>
      <c r="C366" s="217">
        <v>0</v>
      </c>
      <c r="D366" s="150"/>
      <c r="E366" s="159"/>
      <c r="F366" s="223" t="s">
        <v>1175</v>
      </c>
      <c r="G366" s="223" t="s">
        <v>1386</v>
      </c>
    </row>
    <row r="367" spans="1:7" ht="12.9" customHeight="1" x14ac:dyDescent="0.25">
      <c r="A367" s="160"/>
      <c r="B367" s="223" t="s">
        <v>1075</v>
      </c>
      <c r="C367" s="217">
        <v>0</v>
      </c>
      <c r="D367" s="150"/>
      <c r="E367" s="159"/>
      <c r="F367" s="223" t="s">
        <v>1176</v>
      </c>
      <c r="G367" s="223" t="s">
        <v>1386</v>
      </c>
    </row>
    <row r="368" spans="1:7" ht="12.9" customHeight="1" x14ac:dyDescent="0.25">
      <c r="A368" s="160"/>
      <c r="B368" s="223" t="s">
        <v>1075</v>
      </c>
      <c r="C368" s="217">
        <v>0</v>
      </c>
      <c r="D368" s="150"/>
      <c r="E368" s="159"/>
      <c r="F368" s="223" t="s">
        <v>1177</v>
      </c>
      <c r="G368" s="223" t="s">
        <v>1386</v>
      </c>
    </row>
    <row r="369" spans="1:7" ht="12.9" customHeight="1" x14ac:dyDescent="0.25">
      <c r="A369" s="160"/>
      <c r="B369" s="223" t="s">
        <v>1075</v>
      </c>
      <c r="C369" s="217">
        <v>0</v>
      </c>
      <c r="D369" s="150"/>
      <c r="E369" s="159"/>
      <c r="F369" s="223" t="s">
        <v>1178</v>
      </c>
      <c r="G369" s="223" t="s">
        <v>1386</v>
      </c>
    </row>
    <row r="370" spans="1:7" ht="12.9" customHeight="1" x14ac:dyDescent="0.25">
      <c r="A370" s="160"/>
      <c r="B370" s="223" t="s">
        <v>1075</v>
      </c>
      <c r="C370" s="217">
        <v>0</v>
      </c>
      <c r="D370" s="150"/>
      <c r="E370" s="159"/>
      <c r="F370" s="223" t="s">
        <v>1179</v>
      </c>
      <c r="G370" s="223" t="s">
        <v>1386</v>
      </c>
    </row>
    <row r="371" spans="1:7" ht="12.9" customHeight="1" x14ac:dyDescent="0.25">
      <c r="A371" s="160"/>
      <c r="B371" s="223" t="s">
        <v>1075</v>
      </c>
      <c r="C371" s="217">
        <v>0</v>
      </c>
      <c r="D371" s="150"/>
      <c r="E371" s="159"/>
      <c r="F371" s="223" t="s">
        <v>1180</v>
      </c>
      <c r="G371" s="223" t="s">
        <v>1386</v>
      </c>
    </row>
    <row r="372" spans="1:7" ht="12.9" customHeight="1" x14ac:dyDescent="0.25">
      <c r="A372" s="160"/>
      <c r="B372" s="223" t="s">
        <v>1075</v>
      </c>
      <c r="C372" s="217">
        <v>0</v>
      </c>
      <c r="D372" s="150"/>
      <c r="E372" s="159"/>
      <c r="F372" s="223" t="s">
        <v>1181</v>
      </c>
      <c r="G372" s="223" t="s">
        <v>1386</v>
      </c>
    </row>
    <row r="373" spans="1:7" ht="12.9" customHeight="1" x14ac:dyDescent="0.25">
      <c r="A373" s="160"/>
      <c r="B373" s="223" t="s">
        <v>1075</v>
      </c>
      <c r="C373" s="217">
        <v>0</v>
      </c>
      <c r="D373" s="150"/>
      <c r="E373" s="159"/>
      <c r="F373" s="223" t="s">
        <v>1182</v>
      </c>
      <c r="G373" s="223" t="s">
        <v>1386</v>
      </c>
    </row>
    <row r="374" spans="1:7" ht="12.9" customHeight="1" x14ac:dyDescent="0.25">
      <c r="A374" s="160"/>
      <c r="B374" s="223" t="s">
        <v>1075</v>
      </c>
      <c r="C374" s="217">
        <v>0</v>
      </c>
      <c r="D374" s="150"/>
      <c r="E374" s="159"/>
      <c r="F374" s="223" t="s">
        <v>1183</v>
      </c>
      <c r="G374" s="223" t="s">
        <v>1386</v>
      </c>
    </row>
    <row r="375" spans="1:7" ht="12.9" customHeight="1" x14ac:dyDescent="0.25">
      <c r="A375" s="160"/>
      <c r="B375" s="223" t="s">
        <v>1075</v>
      </c>
      <c r="C375" s="217">
        <v>0</v>
      </c>
      <c r="D375" s="150"/>
      <c r="E375" s="159"/>
      <c r="F375" s="223" t="s">
        <v>1184</v>
      </c>
      <c r="G375" s="223" t="s">
        <v>1386</v>
      </c>
    </row>
    <row r="376" spans="1:7" ht="12.9" customHeight="1" x14ac:dyDescent="0.25">
      <c r="A376" s="160"/>
      <c r="B376" s="223" t="s">
        <v>1075</v>
      </c>
      <c r="C376" s="217">
        <v>0</v>
      </c>
      <c r="D376" s="150"/>
      <c r="E376" s="159"/>
      <c r="F376" s="223" t="s">
        <v>1185</v>
      </c>
      <c r="G376" s="223" t="s">
        <v>1386</v>
      </c>
    </row>
    <row r="377" spans="1:7" ht="12.9" customHeight="1" x14ac:dyDescent="0.25">
      <c r="A377" s="160"/>
      <c r="B377" s="223" t="s">
        <v>1075</v>
      </c>
      <c r="C377" s="217">
        <v>0</v>
      </c>
      <c r="D377" s="150"/>
      <c r="E377" s="159"/>
      <c r="F377" s="223" t="s">
        <v>1186</v>
      </c>
      <c r="G377" s="223" t="s">
        <v>1386</v>
      </c>
    </row>
    <row r="378" spans="1:7" ht="12.9" customHeight="1" x14ac:dyDescent="0.25">
      <c r="A378" s="160"/>
      <c r="B378" s="223" t="s">
        <v>1075</v>
      </c>
      <c r="C378" s="217">
        <v>0</v>
      </c>
      <c r="D378" s="150"/>
      <c r="E378" s="159"/>
      <c r="F378" s="223" t="s">
        <v>1187</v>
      </c>
      <c r="G378" s="223" t="s">
        <v>1386</v>
      </c>
    </row>
    <row r="379" spans="1:7" ht="12.9" customHeight="1" x14ac:dyDescent="0.25">
      <c r="A379" s="160"/>
      <c r="B379" s="223" t="s">
        <v>1075</v>
      </c>
      <c r="C379" s="217">
        <v>0</v>
      </c>
      <c r="D379" s="150"/>
      <c r="E379" s="159"/>
      <c r="F379" s="223" t="s">
        <v>1188</v>
      </c>
      <c r="G379" s="223" t="s">
        <v>1386</v>
      </c>
    </row>
    <row r="380" spans="1:7" ht="12.9" customHeight="1" x14ac:dyDescent="0.25">
      <c r="A380" s="160"/>
      <c r="B380" s="223" t="s">
        <v>1075</v>
      </c>
      <c r="C380" s="217">
        <v>0</v>
      </c>
      <c r="D380" s="150"/>
      <c r="E380" s="159"/>
      <c r="F380" s="223" t="s">
        <v>1189</v>
      </c>
      <c r="G380" s="223" t="s">
        <v>1386</v>
      </c>
    </row>
    <row r="381" spans="1:7" ht="12.9" customHeight="1" x14ac:dyDescent="0.25">
      <c r="A381" s="160"/>
      <c r="B381" s="223" t="s">
        <v>1075</v>
      </c>
      <c r="C381" s="217">
        <v>0</v>
      </c>
      <c r="D381" s="150"/>
      <c r="E381" s="159"/>
      <c r="F381" s="223" t="s">
        <v>1190</v>
      </c>
      <c r="G381" s="223" t="s">
        <v>1386</v>
      </c>
    </row>
    <row r="382" spans="1:7" ht="12.9" customHeight="1" x14ac:dyDescent="0.25">
      <c r="A382" s="160"/>
      <c r="B382" s="223" t="s">
        <v>1075</v>
      </c>
      <c r="C382" s="217">
        <v>0</v>
      </c>
      <c r="D382" s="150"/>
      <c r="E382" s="159"/>
      <c r="F382" s="223" t="s">
        <v>1191</v>
      </c>
      <c r="G382" s="223" t="s">
        <v>1386</v>
      </c>
    </row>
    <row r="383" spans="1:7" ht="12.9" customHeight="1" x14ac:dyDescent="0.25">
      <c r="A383" s="160"/>
      <c r="B383" s="223" t="s">
        <v>1075</v>
      </c>
      <c r="C383" s="217">
        <v>0</v>
      </c>
      <c r="D383" s="150"/>
      <c r="E383" s="159"/>
      <c r="F383" s="223" t="s">
        <v>1192</v>
      </c>
      <c r="G383" s="223" t="s">
        <v>1386</v>
      </c>
    </row>
    <row r="384" spans="1:7" ht="12.9" customHeight="1" x14ac:dyDescent="0.25">
      <c r="A384" s="160"/>
      <c r="B384" s="223" t="s">
        <v>1075</v>
      </c>
      <c r="C384" s="217">
        <v>0</v>
      </c>
      <c r="D384" s="150"/>
      <c r="E384" s="159"/>
      <c r="F384" s="223" t="s">
        <v>1193</v>
      </c>
      <c r="G384" s="223" t="s">
        <v>1386</v>
      </c>
    </row>
    <row r="385" spans="1:7" ht="12.9" customHeight="1" x14ac:dyDescent="0.25">
      <c r="A385" s="160"/>
      <c r="B385" s="223" t="s">
        <v>1075</v>
      </c>
      <c r="C385" s="217">
        <v>0</v>
      </c>
      <c r="D385" s="150"/>
      <c r="E385" s="159"/>
      <c r="F385" s="223" t="s">
        <v>1194</v>
      </c>
      <c r="G385" s="223" t="s">
        <v>1386</v>
      </c>
    </row>
    <row r="386" spans="1:7" ht="12.9" customHeight="1" x14ac:dyDescent="0.25">
      <c r="A386" s="160"/>
      <c r="B386" s="223" t="s">
        <v>1075</v>
      </c>
      <c r="C386" s="217">
        <v>0</v>
      </c>
      <c r="D386" s="150"/>
      <c r="E386" s="159"/>
      <c r="F386" s="223" t="s">
        <v>1195</v>
      </c>
      <c r="G386" s="223" t="s">
        <v>1386</v>
      </c>
    </row>
    <row r="387" spans="1:7" ht="12.9" customHeight="1" x14ac:dyDescent="0.25">
      <c r="A387" s="160"/>
      <c r="B387" s="223" t="s">
        <v>1075</v>
      </c>
      <c r="C387" s="217">
        <v>0</v>
      </c>
      <c r="D387" s="150"/>
      <c r="E387" s="159"/>
      <c r="F387" s="223" t="s">
        <v>1196</v>
      </c>
      <c r="G387" s="223" t="s">
        <v>1386</v>
      </c>
    </row>
    <row r="388" spans="1:7" ht="12.9" customHeight="1" x14ac:dyDescent="0.25">
      <c r="A388" s="160"/>
      <c r="B388" s="223" t="s">
        <v>1075</v>
      </c>
      <c r="C388" s="217">
        <v>0</v>
      </c>
      <c r="D388" s="150"/>
      <c r="E388" s="159"/>
      <c r="F388" s="223" t="s">
        <v>1197</v>
      </c>
      <c r="G388" s="223" t="s">
        <v>1386</v>
      </c>
    </row>
    <row r="389" spans="1:7" ht="12.9" customHeight="1" x14ac:dyDescent="0.25">
      <c r="A389" s="160"/>
      <c r="B389" s="223" t="s">
        <v>1075</v>
      </c>
      <c r="C389" s="217">
        <v>0</v>
      </c>
      <c r="D389" s="150"/>
      <c r="E389" s="159"/>
      <c r="F389" s="223" t="s">
        <v>1198</v>
      </c>
      <c r="G389" s="223" t="s">
        <v>1386</v>
      </c>
    </row>
    <row r="390" spans="1:7" ht="12.9" customHeight="1" x14ac:dyDescent="0.25">
      <c r="A390" s="160"/>
      <c r="B390" s="223" t="s">
        <v>1075</v>
      </c>
      <c r="C390" s="217">
        <v>0</v>
      </c>
      <c r="D390" s="150"/>
      <c r="E390" s="159"/>
      <c r="F390" s="223" t="s">
        <v>1199</v>
      </c>
      <c r="G390" s="223" t="s">
        <v>1386</v>
      </c>
    </row>
    <row r="391" spans="1:7" ht="12.9" customHeight="1" x14ac:dyDescent="0.25">
      <c r="A391" s="160"/>
      <c r="B391" s="223" t="s">
        <v>1075</v>
      </c>
      <c r="C391" s="217">
        <v>0</v>
      </c>
      <c r="D391" s="150"/>
      <c r="E391" s="159"/>
      <c r="F391" s="223" t="s">
        <v>1200</v>
      </c>
      <c r="G391" s="223" t="s">
        <v>1386</v>
      </c>
    </row>
    <row r="392" spans="1:7" ht="12.9" customHeight="1" x14ac:dyDescent="0.25">
      <c r="A392" s="160"/>
      <c r="B392" s="223" t="s">
        <v>1075</v>
      </c>
      <c r="C392" s="217">
        <v>0</v>
      </c>
      <c r="D392" s="150"/>
      <c r="E392" s="159"/>
      <c r="F392" s="223" t="s">
        <v>1201</v>
      </c>
      <c r="G392" s="223" t="s">
        <v>1386</v>
      </c>
    </row>
    <row r="393" spans="1:7" ht="12.9" customHeight="1" x14ac:dyDescent="0.25">
      <c r="A393" s="160"/>
      <c r="B393" s="223" t="s">
        <v>1075</v>
      </c>
      <c r="C393" s="217">
        <v>0</v>
      </c>
      <c r="D393" s="150"/>
      <c r="E393" s="159"/>
      <c r="F393" s="223" t="s">
        <v>1202</v>
      </c>
      <c r="G393" s="223" t="s">
        <v>1386</v>
      </c>
    </row>
    <row r="394" spans="1:7" ht="12.9" customHeight="1" x14ac:dyDescent="0.25">
      <c r="A394" s="160"/>
      <c r="B394" s="223" t="s">
        <v>1075</v>
      </c>
      <c r="C394" s="217">
        <v>0</v>
      </c>
      <c r="D394" s="150"/>
      <c r="E394" s="159"/>
      <c r="F394" s="223" t="s">
        <v>1203</v>
      </c>
      <c r="G394" s="223" t="s">
        <v>1386</v>
      </c>
    </row>
    <row r="395" spans="1:7" ht="12.9" customHeight="1" x14ac:dyDescent="0.25">
      <c r="A395" s="160"/>
      <c r="B395" s="223" t="s">
        <v>1075</v>
      </c>
      <c r="C395" s="217">
        <v>0</v>
      </c>
      <c r="D395" s="150"/>
      <c r="E395" s="159"/>
      <c r="F395" s="223" t="s">
        <v>1204</v>
      </c>
      <c r="G395" s="223" t="s">
        <v>1386</v>
      </c>
    </row>
    <row r="396" spans="1:7" ht="12.9" customHeight="1" x14ac:dyDescent="0.25">
      <c r="A396" s="160"/>
      <c r="B396" s="223" t="s">
        <v>1075</v>
      </c>
      <c r="C396" s="217">
        <v>0</v>
      </c>
      <c r="D396" s="150"/>
      <c r="E396" s="159"/>
      <c r="F396" s="223" t="s">
        <v>1205</v>
      </c>
      <c r="G396" s="223" t="s">
        <v>1386</v>
      </c>
    </row>
    <row r="397" spans="1:7" ht="12.9" customHeight="1" x14ac:dyDescent="0.25">
      <c r="A397" s="160"/>
      <c r="B397" s="223" t="s">
        <v>1075</v>
      </c>
      <c r="C397" s="217">
        <v>0</v>
      </c>
      <c r="D397" s="150"/>
      <c r="E397" s="159"/>
      <c r="F397" s="223" t="s">
        <v>1206</v>
      </c>
      <c r="G397" s="223" t="s">
        <v>1386</v>
      </c>
    </row>
    <row r="398" spans="1:7" ht="12.9" customHeight="1" x14ac:dyDescent="0.25">
      <c r="A398" s="160"/>
      <c r="B398" s="223" t="s">
        <v>1075</v>
      </c>
      <c r="C398" s="217">
        <v>0</v>
      </c>
      <c r="D398" s="150"/>
      <c r="E398" s="159"/>
      <c r="F398" s="223" t="s">
        <v>1207</v>
      </c>
      <c r="G398" s="223" t="s">
        <v>1386</v>
      </c>
    </row>
    <row r="399" spans="1:7" ht="12.9" customHeight="1" x14ac:dyDescent="0.25">
      <c r="A399" s="160"/>
      <c r="B399" s="223" t="s">
        <v>1075</v>
      </c>
      <c r="C399" s="217">
        <v>0</v>
      </c>
      <c r="D399" s="150"/>
      <c r="E399" s="159"/>
      <c r="F399" s="223" t="s">
        <v>1208</v>
      </c>
      <c r="G399" s="223" t="s">
        <v>1386</v>
      </c>
    </row>
    <row r="400" spans="1:7" ht="12.9" customHeight="1" x14ac:dyDescent="0.25">
      <c r="A400" s="160"/>
      <c r="B400" s="223" t="s">
        <v>1075</v>
      </c>
      <c r="C400" s="217">
        <v>0</v>
      </c>
      <c r="D400" s="150"/>
      <c r="E400" s="159"/>
      <c r="F400" s="223" t="s">
        <v>1209</v>
      </c>
      <c r="G400" s="223" t="s">
        <v>1386</v>
      </c>
    </row>
    <row r="401" spans="1:7" ht="12.9" customHeight="1" x14ac:dyDescent="0.25">
      <c r="A401" s="160"/>
      <c r="B401" s="223" t="s">
        <v>1075</v>
      </c>
      <c r="C401" s="217">
        <v>0</v>
      </c>
      <c r="D401" s="150"/>
      <c r="E401" s="159"/>
      <c r="F401" s="223" t="s">
        <v>1210</v>
      </c>
      <c r="G401" s="223" t="s">
        <v>1386</v>
      </c>
    </row>
    <row r="402" spans="1:7" ht="12.9" customHeight="1" x14ac:dyDescent="0.25">
      <c r="A402" s="160"/>
      <c r="B402" s="223" t="s">
        <v>1075</v>
      </c>
      <c r="C402" s="217">
        <v>0</v>
      </c>
      <c r="D402" s="150"/>
      <c r="E402" s="159"/>
      <c r="F402" s="223" t="s">
        <v>1211</v>
      </c>
      <c r="G402" s="223" t="s">
        <v>1386</v>
      </c>
    </row>
    <row r="403" spans="1:7" ht="12.9" customHeight="1" x14ac:dyDescent="0.25">
      <c r="A403" s="160"/>
      <c r="B403" s="223" t="s">
        <v>1075</v>
      </c>
      <c r="C403" s="217">
        <v>0</v>
      </c>
      <c r="D403" s="150"/>
      <c r="E403" s="159"/>
      <c r="F403" s="223" t="s">
        <v>1212</v>
      </c>
      <c r="G403" s="223" t="s">
        <v>1386</v>
      </c>
    </row>
    <row r="404" spans="1:7" ht="12.9" customHeight="1" x14ac:dyDescent="0.25">
      <c r="A404" s="160"/>
      <c r="B404" s="223" t="s">
        <v>1075</v>
      </c>
      <c r="C404" s="217">
        <v>0</v>
      </c>
      <c r="D404" s="150"/>
      <c r="E404" s="159"/>
      <c r="F404" s="223" t="s">
        <v>1213</v>
      </c>
      <c r="G404" s="223" t="s">
        <v>1386</v>
      </c>
    </row>
    <row r="405" spans="1:7" ht="12.9" customHeight="1" x14ac:dyDescent="0.25">
      <c r="A405" s="160"/>
      <c r="B405" s="223" t="s">
        <v>1075</v>
      </c>
      <c r="C405" s="217">
        <v>0</v>
      </c>
      <c r="D405" s="150"/>
      <c r="E405" s="159"/>
      <c r="F405" s="223" t="s">
        <v>1214</v>
      </c>
      <c r="G405" s="223" t="s">
        <v>1386</v>
      </c>
    </row>
    <row r="406" spans="1:7" ht="12.9" customHeight="1" x14ac:dyDescent="0.25">
      <c r="A406" s="160"/>
      <c r="B406" s="223" t="s">
        <v>1075</v>
      </c>
      <c r="C406" s="217">
        <v>0</v>
      </c>
      <c r="D406" s="150"/>
      <c r="E406" s="159"/>
      <c r="F406" s="223" t="s">
        <v>1215</v>
      </c>
      <c r="G406" s="223" t="s">
        <v>1386</v>
      </c>
    </row>
    <row r="407" spans="1:7" ht="12.9" customHeight="1" x14ac:dyDescent="0.25">
      <c r="A407" s="160"/>
      <c r="B407" s="223" t="s">
        <v>1075</v>
      </c>
      <c r="C407" s="217">
        <v>0</v>
      </c>
      <c r="D407" s="150"/>
      <c r="E407" s="159"/>
      <c r="F407" s="223" t="s">
        <v>1216</v>
      </c>
      <c r="G407" s="223" t="s">
        <v>1386</v>
      </c>
    </row>
    <row r="408" spans="1:7" ht="12.9" customHeight="1" x14ac:dyDescent="0.25">
      <c r="A408" s="160"/>
      <c r="B408" s="223" t="s">
        <v>1075</v>
      </c>
      <c r="C408" s="217">
        <v>0</v>
      </c>
      <c r="D408" s="150"/>
      <c r="E408" s="159"/>
      <c r="F408" s="223" t="s">
        <v>1217</v>
      </c>
      <c r="G408" s="223" t="s">
        <v>1386</v>
      </c>
    </row>
    <row r="409" spans="1:7" ht="12.9" customHeight="1" x14ac:dyDescent="0.25">
      <c r="A409" s="160"/>
      <c r="B409" s="223" t="s">
        <v>1075</v>
      </c>
      <c r="C409" s="217">
        <v>0</v>
      </c>
      <c r="D409" s="150"/>
      <c r="E409" s="159"/>
      <c r="F409" s="223" t="s">
        <v>1218</v>
      </c>
      <c r="G409" s="223" t="s">
        <v>1386</v>
      </c>
    </row>
    <row r="410" spans="1:7" ht="12.9" customHeight="1" x14ac:dyDescent="0.25">
      <c r="A410" s="160"/>
      <c r="B410" s="223" t="s">
        <v>1075</v>
      </c>
      <c r="C410" s="217">
        <v>0</v>
      </c>
      <c r="D410" s="150"/>
      <c r="E410" s="159"/>
      <c r="F410" s="223" t="s">
        <v>1219</v>
      </c>
      <c r="G410" s="223" t="s">
        <v>1386</v>
      </c>
    </row>
    <row r="411" spans="1:7" ht="12.9" customHeight="1" x14ac:dyDescent="0.25">
      <c r="A411" s="160"/>
      <c r="B411" s="223" t="s">
        <v>1075</v>
      </c>
      <c r="C411" s="217">
        <v>0</v>
      </c>
      <c r="D411" s="150"/>
      <c r="E411" s="159"/>
      <c r="F411" s="223" t="s">
        <v>1220</v>
      </c>
      <c r="G411" s="223" t="s">
        <v>1386</v>
      </c>
    </row>
    <row r="412" spans="1:7" ht="12.9" customHeight="1" x14ac:dyDescent="0.25">
      <c r="A412" s="160"/>
      <c r="B412" s="223" t="s">
        <v>1075</v>
      </c>
      <c r="C412" s="217">
        <v>0</v>
      </c>
      <c r="D412" s="150"/>
      <c r="E412" s="159"/>
      <c r="F412" s="223" t="s">
        <v>1221</v>
      </c>
      <c r="G412" s="223" t="s">
        <v>1386</v>
      </c>
    </row>
    <row r="413" spans="1:7" ht="12.9" customHeight="1" x14ac:dyDescent="0.25">
      <c r="A413" s="160"/>
      <c r="B413" s="223" t="s">
        <v>1075</v>
      </c>
      <c r="C413" s="217">
        <v>0</v>
      </c>
      <c r="D413" s="150"/>
      <c r="E413" s="159"/>
      <c r="F413" s="223" t="s">
        <v>1222</v>
      </c>
      <c r="G413" s="223" t="s">
        <v>1386</v>
      </c>
    </row>
    <row r="414" spans="1:7" ht="12.9" customHeight="1" x14ac:dyDescent="0.25">
      <c r="A414" s="160"/>
      <c r="B414" s="223" t="s">
        <v>1075</v>
      </c>
      <c r="C414" s="217">
        <v>0</v>
      </c>
      <c r="D414" s="150"/>
      <c r="E414" s="159"/>
      <c r="F414" s="223" t="s">
        <v>1223</v>
      </c>
      <c r="G414" s="223" t="s">
        <v>1386</v>
      </c>
    </row>
    <row r="415" spans="1:7" ht="12.9" customHeight="1" x14ac:dyDescent="0.25">
      <c r="A415" s="160"/>
      <c r="B415" s="223" t="s">
        <v>1075</v>
      </c>
      <c r="C415" s="217">
        <v>0</v>
      </c>
      <c r="D415" s="150"/>
      <c r="E415" s="159"/>
      <c r="F415" s="223" t="s">
        <v>1224</v>
      </c>
      <c r="G415" s="223" t="s">
        <v>1386</v>
      </c>
    </row>
    <row r="416" spans="1:7" ht="12.9" customHeight="1" x14ac:dyDescent="0.25">
      <c r="A416" s="160"/>
      <c r="B416" s="223" t="s">
        <v>1075</v>
      </c>
      <c r="C416" s="217">
        <v>0</v>
      </c>
      <c r="D416" s="150"/>
      <c r="E416" s="159"/>
      <c r="F416" s="223" t="s">
        <v>1225</v>
      </c>
      <c r="G416" s="223" t="s">
        <v>1386</v>
      </c>
    </row>
    <row r="417" spans="1:7" ht="12.9" customHeight="1" x14ac:dyDescent="0.25">
      <c r="A417" s="160"/>
      <c r="B417" s="223" t="s">
        <v>1075</v>
      </c>
      <c r="C417" s="217">
        <v>0</v>
      </c>
      <c r="D417" s="150"/>
      <c r="E417" s="159"/>
      <c r="F417" s="223" t="s">
        <v>1226</v>
      </c>
      <c r="G417" s="223" t="s">
        <v>1386</v>
      </c>
    </row>
    <row r="418" spans="1:7" ht="12.9" customHeight="1" x14ac:dyDescent="0.25">
      <c r="A418" s="160"/>
      <c r="B418" s="223" t="s">
        <v>1075</v>
      </c>
      <c r="C418" s="217">
        <v>0</v>
      </c>
      <c r="D418" s="150"/>
      <c r="E418" s="159"/>
      <c r="F418" s="223" t="s">
        <v>1227</v>
      </c>
      <c r="G418" s="223" t="s">
        <v>1386</v>
      </c>
    </row>
    <row r="419" spans="1:7" ht="12.9" customHeight="1" x14ac:dyDescent="0.25">
      <c r="A419" s="160"/>
      <c r="B419" s="223" t="s">
        <v>1075</v>
      </c>
      <c r="C419" s="217">
        <v>0</v>
      </c>
      <c r="D419" s="150"/>
      <c r="E419" s="159"/>
      <c r="F419" s="223" t="s">
        <v>1228</v>
      </c>
      <c r="G419" s="223" t="s">
        <v>1386</v>
      </c>
    </row>
    <row r="420" spans="1:7" ht="12.9" customHeight="1" x14ac:dyDescent="0.25">
      <c r="A420" s="160"/>
      <c r="B420" s="223" t="s">
        <v>1075</v>
      </c>
      <c r="C420" s="217">
        <v>0</v>
      </c>
      <c r="D420" s="150"/>
      <c r="E420" s="159"/>
      <c r="F420" s="223" t="s">
        <v>1229</v>
      </c>
      <c r="G420" s="223" t="s">
        <v>1386</v>
      </c>
    </row>
    <row r="421" spans="1:7" ht="12.9" customHeight="1" x14ac:dyDescent="0.25">
      <c r="A421" s="160"/>
      <c r="B421" s="223" t="s">
        <v>1075</v>
      </c>
      <c r="C421" s="217">
        <v>0</v>
      </c>
      <c r="D421" s="150"/>
      <c r="E421" s="159"/>
      <c r="F421" s="223" t="s">
        <v>1230</v>
      </c>
      <c r="G421" s="223" t="s">
        <v>1386</v>
      </c>
    </row>
    <row r="422" spans="1:7" ht="12.9" customHeight="1" x14ac:dyDescent="0.25">
      <c r="A422" s="160"/>
      <c r="B422" s="223" t="s">
        <v>1075</v>
      </c>
      <c r="C422" s="217">
        <v>0</v>
      </c>
      <c r="D422" s="150"/>
      <c r="E422" s="159"/>
      <c r="F422" s="223" t="s">
        <v>1231</v>
      </c>
      <c r="G422" s="223" t="s">
        <v>1386</v>
      </c>
    </row>
    <row r="423" spans="1:7" ht="12.9" customHeight="1" x14ac:dyDescent="0.25">
      <c r="A423" s="160"/>
      <c r="B423" s="223" t="s">
        <v>1075</v>
      </c>
      <c r="C423" s="217">
        <v>0</v>
      </c>
      <c r="D423" s="150"/>
      <c r="E423" s="159"/>
      <c r="F423" s="223" t="s">
        <v>1232</v>
      </c>
      <c r="G423" s="223" t="s">
        <v>1386</v>
      </c>
    </row>
    <row r="424" spans="1:7" ht="12.9" customHeight="1" x14ac:dyDescent="0.25">
      <c r="A424" s="160"/>
      <c r="B424" s="223" t="s">
        <v>1075</v>
      </c>
      <c r="C424" s="217">
        <v>0</v>
      </c>
      <c r="D424" s="150"/>
      <c r="E424" s="159"/>
      <c r="F424" s="223" t="s">
        <v>1233</v>
      </c>
      <c r="G424" s="223" t="s">
        <v>1386</v>
      </c>
    </row>
    <row r="425" spans="1:7" ht="12.9" customHeight="1" x14ac:dyDescent="0.25">
      <c r="A425" s="160"/>
      <c r="B425" s="223" t="s">
        <v>1075</v>
      </c>
      <c r="C425" s="217">
        <v>0</v>
      </c>
      <c r="D425" s="150"/>
      <c r="E425" s="159"/>
      <c r="F425" s="223" t="s">
        <v>1234</v>
      </c>
      <c r="G425" s="223" t="s">
        <v>1386</v>
      </c>
    </row>
    <row r="426" spans="1:7" ht="12.9" customHeight="1" x14ac:dyDescent="0.25">
      <c r="A426" s="160"/>
      <c r="B426" s="223" t="s">
        <v>1075</v>
      </c>
      <c r="C426" s="217">
        <v>0</v>
      </c>
      <c r="D426" s="150"/>
      <c r="E426" s="159"/>
      <c r="F426" s="223" t="s">
        <v>1235</v>
      </c>
      <c r="G426" s="223" t="s">
        <v>1386</v>
      </c>
    </row>
    <row r="427" spans="1:7" ht="12.9" customHeight="1" x14ac:dyDescent="0.25">
      <c r="A427" s="160"/>
      <c r="B427" s="223" t="s">
        <v>1075</v>
      </c>
      <c r="C427" s="217">
        <v>0</v>
      </c>
      <c r="D427" s="150"/>
      <c r="E427" s="159"/>
      <c r="F427" s="223" t="s">
        <v>1236</v>
      </c>
      <c r="G427" s="223" t="s">
        <v>1386</v>
      </c>
    </row>
    <row r="428" spans="1:7" ht="12.9" customHeight="1" x14ac:dyDescent="0.25">
      <c r="A428" s="160"/>
      <c r="B428" s="223" t="s">
        <v>1075</v>
      </c>
      <c r="C428" s="217">
        <v>0</v>
      </c>
      <c r="D428" s="150"/>
      <c r="E428" s="159"/>
      <c r="F428" s="223" t="s">
        <v>1237</v>
      </c>
      <c r="G428" s="223" t="s">
        <v>1386</v>
      </c>
    </row>
    <row r="429" spans="1:7" ht="12.9" customHeight="1" x14ac:dyDescent="0.25">
      <c r="A429" s="160"/>
      <c r="B429" s="223" t="s">
        <v>1075</v>
      </c>
      <c r="C429" s="217">
        <v>0</v>
      </c>
      <c r="D429" s="150"/>
      <c r="E429" s="159"/>
      <c r="F429" s="223" t="s">
        <v>1238</v>
      </c>
      <c r="G429" s="223" t="s">
        <v>1386</v>
      </c>
    </row>
    <row r="430" spans="1:7" ht="12.9" customHeight="1" x14ac:dyDescent="0.25">
      <c r="A430" s="160"/>
      <c r="B430" s="223" t="s">
        <v>1075</v>
      </c>
      <c r="C430" s="217">
        <v>0</v>
      </c>
      <c r="D430" s="150"/>
      <c r="E430" s="159"/>
      <c r="F430" s="223" t="s">
        <v>1239</v>
      </c>
      <c r="G430" s="223" t="s">
        <v>1386</v>
      </c>
    </row>
    <row r="431" spans="1:7" ht="12.9" customHeight="1" x14ac:dyDescent="0.25">
      <c r="A431" s="160"/>
      <c r="B431" s="223" t="s">
        <v>1075</v>
      </c>
      <c r="C431" s="217">
        <v>0</v>
      </c>
      <c r="D431" s="150"/>
      <c r="E431" s="159"/>
      <c r="F431" s="223" t="s">
        <v>1240</v>
      </c>
      <c r="G431" s="223" t="s">
        <v>1386</v>
      </c>
    </row>
    <row r="432" spans="1:7" ht="12.9" customHeight="1" x14ac:dyDescent="0.25">
      <c r="A432" s="160"/>
      <c r="B432" s="223" t="s">
        <v>1075</v>
      </c>
      <c r="C432" s="217">
        <v>0</v>
      </c>
      <c r="D432" s="150"/>
      <c r="E432" s="159"/>
      <c r="F432" s="223" t="s">
        <v>1241</v>
      </c>
      <c r="G432" s="223" t="s">
        <v>1386</v>
      </c>
    </row>
    <row r="433" spans="1:7" ht="12.9" customHeight="1" x14ac:dyDescent="0.25">
      <c r="A433" s="160"/>
      <c r="B433" s="223" t="s">
        <v>1075</v>
      </c>
      <c r="C433" s="217">
        <v>0</v>
      </c>
      <c r="D433" s="150"/>
      <c r="E433" s="159"/>
      <c r="F433" s="223" t="s">
        <v>1242</v>
      </c>
      <c r="G433" s="223" t="s">
        <v>1386</v>
      </c>
    </row>
    <row r="434" spans="1:7" ht="12.9" customHeight="1" x14ac:dyDescent="0.25">
      <c r="A434" s="160"/>
      <c r="B434" s="223" t="s">
        <v>1075</v>
      </c>
      <c r="C434" s="217">
        <v>0</v>
      </c>
      <c r="D434" s="150"/>
      <c r="E434" s="159"/>
      <c r="F434" s="223" t="s">
        <v>1243</v>
      </c>
      <c r="G434" s="223" t="s">
        <v>1386</v>
      </c>
    </row>
    <row r="435" spans="1:7" ht="12.9" customHeight="1" x14ac:dyDescent="0.25">
      <c r="A435" s="160"/>
      <c r="B435" s="223" t="s">
        <v>1075</v>
      </c>
      <c r="C435" s="217">
        <v>0</v>
      </c>
      <c r="D435" s="150"/>
      <c r="E435" s="159"/>
      <c r="F435" s="223" t="s">
        <v>1244</v>
      </c>
      <c r="G435" s="223" t="s">
        <v>1386</v>
      </c>
    </row>
    <row r="436" spans="1:7" ht="12.9" customHeight="1" x14ac:dyDescent="0.25">
      <c r="A436" s="160"/>
      <c r="B436" s="223" t="s">
        <v>1075</v>
      </c>
      <c r="C436" s="217">
        <v>0</v>
      </c>
      <c r="D436" s="150"/>
      <c r="E436" s="159"/>
      <c r="F436" s="223" t="s">
        <v>1245</v>
      </c>
      <c r="G436" s="223" t="s">
        <v>1386</v>
      </c>
    </row>
    <row r="437" spans="1:7" ht="12.9" customHeight="1" x14ac:dyDescent="0.25">
      <c r="A437" s="160"/>
      <c r="B437" s="223" t="s">
        <v>1075</v>
      </c>
      <c r="C437" s="217">
        <v>0</v>
      </c>
      <c r="D437" s="150"/>
      <c r="E437" s="159"/>
      <c r="F437" s="223" t="s">
        <v>1246</v>
      </c>
      <c r="G437" s="223" t="s">
        <v>1386</v>
      </c>
    </row>
    <row r="438" spans="1:7" ht="12.9" customHeight="1" x14ac:dyDescent="0.25">
      <c r="A438" s="160"/>
      <c r="B438" s="223" t="s">
        <v>1075</v>
      </c>
      <c r="C438" s="217">
        <v>0</v>
      </c>
      <c r="D438" s="150"/>
      <c r="E438" s="159"/>
      <c r="F438" s="223" t="s">
        <v>1247</v>
      </c>
      <c r="G438" s="223" t="s">
        <v>1386</v>
      </c>
    </row>
    <row r="439" spans="1:7" ht="12.9" customHeight="1" x14ac:dyDescent="0.25">
      <c r="A439" s="160"/>
      <c r="B439" s="223" t="s">
        <v>1075</v>
      </c>
      <c r="C439" s="217">
        <v>0</v>
      </c>
      <c r="D439" s="150"/>
      <c r="E439" s="159"/>
      <c r="F439" s="223" t="s">
        <v>1248</v>
      </c>
      <c r="G439" s="223" t="s">
        <v>1386</v>
      </c>
    </row>
    <row r="440" spans="1:7" ht="12.9" customHeight="1" x14ac:dyDescent="0.25">
      <c r="A440" s="160"/>
      <c r="B440" s="223" t="s">
        <v>1075</v>
      </c>
      <c r="C440" s="217">
        <v>0</v>
      </c>
      <c r="D440" s="150"/>
      <c r="E440" s="159"/>
      <c r="F440" s="223" t="s">
        <v>1249</v>
      </c>
      <c r="G440" s="223" t="s">
        <v>1386</v>
      </c>
    </row>
    <row r="441" spans="1:7" ht="12.9" customHeight="1" x14ac:dyDescent="0.25">
      <c r="A441" s="160"/>
      <c r="B441" s="223" t="s">
        <v>1075</v>
      </c>
      <c r="C441" s="217">
        <v>0</v>
      </c>
      <c r="D441" s="150"/>
      <c r="E441" s="159"/>
      <c r="F441" s="223" t="s">
        <v>1250</v>
      </c>
      <c r="G441" s="223" t="s">
        <v>1386</v>
      </c>
    </row>
    <row r="442" spans="1:7" ht="12.9" customHeight="1" x14ac:dyDescent="0.25">
      <c r="A442" s="160"/>
      <c r="B442" s="223" t="s">
        <v>1075</v>
      </c>
      <c r="C442" s="217">
        <v>0</v>
      </c>
      <c r="D442" s="150"/>
      <c r="E442" s="159"/>
      <c r="F442" s="223" t="s">
        <v>1251</v>
      </c>
      <c r="G442" s="223" t="s">
        <v>1386</v>
      </c>
    </row>
    <row r="443" spans="1:7" ht="12.9" customHeight="1" x14ac:dyDescent="0.25">
      <c r="A443" s="160"/>
      <c r="B443" s="223" t="s">
        <v>1075</v>
      </c>
      <c r="C443" s="217">
        <v>0</v>
      </c>
      <c r="D443" s="150"/>
      <c r="E443" s="159"/>
      <c r="F443" s="223" t="s">
        <v>1252</v>
      </c>
      <c r="G443" s="223" t="s">
        <v>1386</v>
      </c>
    </row>
    <row r="444" spans="1:7" ht="12.9" customHeight="1" x14ac:dyDescent="0.25">
      <c r="A444" s="160"/>
      <c r="B444" s="223" t="s">
        <v>1075</v>
      </c>
      <c r="C444" s="217">
        <v>0</v>
      </c>
      <c r="D444" s="150"/>
      <c r="E444" s="159"/>
      <c r="F444" s="223" t="s">
        <v>1253</v>
      </c>
      <c r="G444" s="223" t="s">
        <v>1386</v>
      </c>
    </row>
    <row r="445" spans="1:7" ht="12.9" customHeight="1" x14ac:dyDescent="0.25">
      <c r="A445" s="160"/>
      <c r="B445" s="223" t="s">
        <v>1075</v>
      </c>
      <c r="C445" s="217">
        <v>0</v>
      </c>
      <c r="D445" s="150"/>
      <c r="E445" s="159"/>
      <c r="F445" s="223" t="s">
        <v>1254</v>
      </c>
      <c r="G445" s="223" t="s">
        <v>1386</v>
      </c>
    </row>
    <row r="446" spans="1:7" ht="12.9" customHeight="1" x14ac:dyDescent="0.25">
      <c r="A446" s="160"/>
      <c r="B446" s="223" t="s">
        <v>1075</v>
      </c>
      <c r="C446" s="217">
        <v>0</v>
      </c>
      <c r="D446" s="150"/>
      <c r="E446" s="159"/>
      <c r="F446" s="223" t="s">
        <v>1255</v>
      </c>
      <c r="G446" s="223" t="s">
        <v>1386</v>
      </c>
    </row>
    <row r="447" spans="1:7" ht="12.9" customHeight="1" x14ac:dyDescent="0.25">
      <c r="A447" s="160"/>
      <c r="B447" s="223" t="s">
        <v>1075</v>
      </c>
      <c r="C447" s="217">
        <v>0</v>
      </c>
      <c r="D447" s="150"/>
      <c r="E447" s="159"/>
      <c r="F447" s="223" t="s">
        <v>1256</v>
      </c>
      <c r="G447" s="223" t="s">
        <v>1386</v>
      </c>
    </row>
    <row r="448" spans="1:7" ht="12.9" customHeight="1" x14ac:dyDescent="0.25">
      <c r="A448" s="160"/>
      <c r="B448" s="223" t="s">
        <v>1075</v>
      </c>
      <c r="C448" s="217">
        <v>0</v>
      </c>
      <c r="D448" s="150"/>
      <c r="E448" s="159"/>
      <c r="F448" s="223" t="s">
        <v>1257</v>
      </c>
      <c r="G448" s="223" t="s">
        <v>1386</v>
      </c>
    </row>
    <row r="449" spans="1:7" ht="12.9" customHeight="1" x14ac:dyDescent="0.25">
      <c r="A449" s="160"/>
      <c r="B449" s="223" t="s">
        <v>1075</v>
      </c>
      <c r="C449" s="217">
        <v>0</v>
      </c>
      <c r="D449" s="150"/>
      <c r="E449" s="159"/>
      <c r="F449" s="223" t="s">
        <v>1258</v>
      </c>
      <c r="G449" s="223" t="s">
        <v>1386</v>
      </c>
    </row>
    <row r="450" spans="1:7" ht="12.9" customHeight="1" x14ac:dyDescent="0.25">
      <c r="A450" s="160"/>
      <c r="B450" s="223" t="s">
        <v>1075</v>
      </c>
      <c r="C450" s="217">
        <v>0</v>
      </c>
      <c r="D450" s="150"/>
      <c r="E450" s="159"/>
      <c r="F450" s="223" t="s">
        <v>1259</v>
      </c>
      <c r="G450" s="223" t="s">
        <v>1386</v>
      </c>
    </row>
    <row r="451" spans="1:7" ht="12.9" customHeight="1" x14ac:dyDescent="0.25">
      <c r="A451" s="160"/>
      <c r="B451" s="223" t="s">
        <v>1075</v>
      </c>
      <c r="C451" s="217">
        <v>0</v>
      </c>
      <c r="D451" s="150"/>
      <c r="E451" s="159"/>
      <c r="F451" s="223" t="s">
        <v>1260</v>
      </c>
      <c r="G451" s="223" t="s">
        <v>1386</v>
      </c>
    </row>
    <row r="452" spans="1:7" ht="12.9" customHeight="1" x14ac:dyDescent="0.25">
      <c r="A452" s="160"/>
      <c r="B452" s="223" t="s">
        <v>1075</v>
      </c>
      <c r="C452" s="217">
        <v>0</v>
      </c>
      <c r="D452" s="150"/>
      <c r="E452" s="159"/>
      <c r="F452" s="223" t="s">
        <v>1261</v>
      </c>
      <c r="G452" s="223" t="s">
        <v>1386</v>
      </c>
    </row>
    <row r="453" spans="1:7" ht="12.9" customHeight="1" x14ac:dyDescent="0.25">
      <c r="A453" s="160"/>
      <c r="B453" s="223" t="s">
        <v>1075</v>
      </c>
      <c r="C453" s="217">
        <v>0</v>
      </c>
      <c r="D453" s="150"/>
      <c r="E453" s="159"/>
      <c r="F453" s="223" t="s">
        <v>1262</v>
      </c>
      <c r="G453" s="223" t="s">
        <v>1386</v>
      </c>
    </row>
    <row r="454" spans="1:7" ht="12.9" customHeight="1" x14ac:dyDescent="0.25">
      <c r="A454" s="160"/>
      <c r="B454" s="223" t="s">
        <v>1075</v>
      </c>
      <c r="C454" s="217">
        <v>0</v>
      </c>
      <c r="D454" s="150"/>
      <c r="E454" s="159"/>
      <c r="F454" s="223" t="s">
        <v>1263</v>
      </c>
      <c r="G454" s="223" t="s">
        <v>1386</v>
      </c>
    </row>
    <row r="455" spans="1:7" ht="12.9" customHeight="1" x14ac:dyDescent="0.25">
      <c r="A455" s="160"/>
      <c r="B455" s="223" t="s">
        <v>1075</v>
      </c>
      <c r="C455" s="217">
        <v>0</v>
      </c>
      <c r="D455" s="150"/>
      <c r="E455" s="159"/>
      <c r="F455" s="223" t="s">
        <v>1264</v>
      </c>
      <c r="G455" s="223" t="s">
        <v>1386</v>
      </c>
    </row>
    <row r="456" spans="1:7" ht="12.9" customHeight="1" x14ac:dyDescent="0.25">
      <c r="A456" s="160"/>
      <c r="B456" s="223" t="s">
        <v>1075</v>
      </c>
      <c r="C456" s="217">
        <v>0</v>
      </c>
      <c r="D456" s="150"/>
      <c r="E456" s="159"/>
      <c r="F456" s="223" t="s">
        <v>1265</v>
      </c>
      <c r="G456" s="223" t="s">
        <v>1386</v>
      </c>
    </row>
    <row r="457" spans="1:7" ht="12.9" customHeight="1" x14ac:dyDescent="0.25">
      <c r="A457" s="160"/>
      <c r="B457" s="223" t="s">
        <v>1075</v>
      </c>
      <c r="C457" s="217">
        <v>0</v>
      </c>
      <c r="D457" s="150"/>
      <c r="E457" s="159"/>
      <c r="F457" s="223" t="s">
        <v>1266</v>
      </c>
      <c r="G457" s="223" t="s">
        <v>1386</v>
      </c>
    </row>
    <row r="458" spans="1:7" ht="12.9" customHeight="1" x14ac:dyDescent="0.25">
      <c r="A458" s="160"/>
      <c r="B458" s="223" t="s">
        <v>1075</v>
      </c>
      <c r="C458" s="217">
        <v>0</v>
      </c>
      <c r="D458" s="150"/>
      <c r="E458" s="159"/>
      <c r="F458" s="223" t="s">
        <v>1267</v>
      </c>
      <c r="G458" s="223" t="s">
        <v>1386</v>
      </c>
    </row>
    <row r="459" spans="1:7" ht="12.9" customHeight="1" x14ac:dyDescent="0.25">
      <c r="A459" s="160"/>
      <c r="B459" s="223" t="s">
        <v>1075</v>
      </c>
      <c r="C459" s="217">
        <v>0</v>
      </c>
      <c r="D459" s="150"/>
      <c r="E459" s="159"/>
      <c r="F459" s="223" t="s">
        <v>1268</v>
      </c>
      <c r="G459" s="223" t="s">
        <v>1386</v>
      </c>
    </row>
    <row r="460" spans="1:7" ht="12.9" customHeight="1" x14ac:dyDescent="0.25">
      <c r="A460" s="160"/>
      <c r="B460" s="223" t="s">
        <v>1075</v>
      </c>
      <c r="C460" s="217">
        <v>0</v>
      </c>
      <c r="D460" s="150"/>
      <c r="E460" s="159"/>
      <c r="F460" s="223" t="s">
        <v>1269</v>
      </c>
      <c r="G460" s="223" t="s">
        <v>1386</v>
      </c>
    </row>
    <row r="461" spans="1:7" ht="12.9" customHeight="1" x14ac:dyDescent="0.25">
      <c r="A461" s="160"/>
      <c r="B461" s="223" t="s">
        <v>1075</v>
      </c>
      <c r="C461" s="217">
        <v>0</v>
      </c>
      <c r="D461" s="150"/>
      <c r="E461" s="159"/>
      <c r="F461" s="223" t="s">
        <v>1270</v>
      </c>
      <c r="G461" s="223" t="s">
        <v>1386</v>
      </c>
    </row>
    <row r="462" spans="1:7" ht="12.9" customHeight="1" x14ac:dyDescent="0.25">
      <c r="A462" s="160"/>
      <c r="B462" s="223" t="s">
        <v>1075</v>
      </c>
      <c r="C462" s="217">
        <v>0</v>
      </c>
      <c r="D462" s="150"/>
      <c r="E462" s="159"/>
      <c r="F462" s="223" t="s">
        <v>1271</v>
      </c>
      <c r="G462" s="223" t="s">
        <v>1386</v>
      </c>
    </row>
    <row r="463" spans="1:7" ht="12.9" customHeight="1" x14ac:dyDescent="0.25">
      <c r="A463" s="160"/>
      <c r="B463" s="223" t="s">
        <v>1075</v>
      </c>
      <c r="C463" s="217">
        <v>0</v>
      </c>
      <c r="D463" s="150"/>
      <c r="E463" s="159"/>
      <c r="F463" s="223" t="s">
        <v>1272</v>
      </c>
      <c r="G463" s="223" t="s">
        <v>1386</v>
      </c>
    </row>
    <row r="464" spans="1:7" ht="12.9" customHeight="1" x14ac:dyDescent="0.25">
      <c r="A464" s="160"/>
      <c r="B464" s="223" t="s">
        <v>1075</v>
      </c>
      <c r="C464" s="217">
        <v>0</v>
      </c>
      <c r="D464" s="150"/>
      <c r="E464" s="159"/>
      <c r="F464" s="223" t="s">
        <v>1273</v>
      </c>
      <c r="G464" s="223" t="s">
        <v>1386</v>
      </c>
    </row>
    <row r="465" spans="1:7" ht="12.9" customHeight="1" x14ac:dyDescent="0.25">
      <c r="A465" s="160"/>
      <c r="B465" s="223" t="s">
        <v>1075</v>
      </c>
      <c r="C465" s="217">
        <v>0</v>
      </c>
      <c r="D465" s="150"/>
      <c r="E465" s="159"/>
      <c r="F465" s="223" t="s">
        <v>1274</v>
      </c>
      <c r="G465" s="223" t="s">
        <v>1386</v>
      </c>
    </row>
    <row r="466" spans="1:7" ht="12.9" customHeight="1" x14ac:dyDescent="0.25">
      <c r="A466" s="160"/>
      <c r="B466" s="223" t="s">
        <v>1075</v>
      </c>
      <c r="C466" s="217">
        <v>0</v>
      </c>
      <c r="D466" s="150"/>
      <c r="E466" s="159"/>
      <c r="F466" s="223" t="s">
        <v>1275</v>
      </c>
      <c r="G466" s="223" t="s">
        <v>1386</v>
      </c>
    </row>
    <row r="467" spans="1:7" ht="12.9" customHeight="1" x14ac:dyDescent="0.25">
      <c r="A467" s="160"/>
      <c r="B467" s="223" t="s">
        <v>1075</v>
      </c>
      <c r="C467" s="217">
        <v>0</v>
      </c>
      <c r="D467" s="150"/>
      <c r="E467" s="159"/>
      <c r="F467" s="223" t="s">
        <v>1276</v>
      </c>
      <c r="G467" s="223" t="s">
        <v>1386</v>
      </c>
    </row>
    <row r="468" spans="1:7" ht="12.9" customHeight="1" x14ac:dyDescent="0.25">
      <c r="A468" s="160"/>
      <c r="B468" s="223" t="s">
        <v>1075</v>
      </c>
      <c r="C468" s="217">
        <v>0</v>
      </c>
      <c r="D468" s="150"/>
      <c r="E468" s="159"/>
      <c r="F468" s="223" t="s">
        <v>1277</v>
      </c>
      <c r="G468" s="223" t="s">
        <v>1386</v>
      </c>
    </row>
    <row r="469" spans="1:7" ht="12.9" customHeight="1" x14ac:dyDescent="0.25">
      <c r="A469" s="160"/>
      <c r="B469" s="223" t="s">
        <v>1075</v>
      </c>
      <c r="C469" s="217">
        <v>0</v>
      </c>
      <c r="D469" s="150"/>
      <c r="E469" s="159"/>
      <c r="F469" s="223" t="s">
        <v>1278</v>
      </c>
      <c r="G469" s="223" t="s">
        <v>1386</v>
      </c>
    </row>
    <row r="470" spans="1:7" ht="12.9" customHeight="1" x14ac:dyDescent="0.25">
      <c r="A470" s="160"/>
      <c r="B470" s="223" t="s">
        <v>1075</v>
      </c>
      <c r="C470" s="217">
        <v>0</v>
      </c>
      <c r="D470" s="150"/>
      <c r="E470" s="159"/>
      <c r="F470" s="223" t="s">
        <v>1279</v>
      </c>
      <c r="G470" s="223" t="s">
        <v>1386</v>
      </c>
    </row>
    <row r="471" spans="1:7" ht="12.9" customHeight="1" x14ac:dyDescent="0.25">
      <c r="A471" s="160"/>
      <c r="B471" s="223" t="s">
        <v>1075</v>
      </c>
      <c r="C471" s="217">
        <v>0</v>
      </c>
      <c r="D471" s="150"/>
      <c r="E471" s="159"/>
      <c r="F471" s="223" t="s">
        <v>1280</v>
      </c>
      <c r="G471" s="223" t="s">
        <v>1386</v>
      </c>
    </row>
    <row r="472" spans="1:7" ht="12.9" customHeight="1" x14ac:dyDescent="0.25">
      <c r="A472" s="160"/>
      <c r="B472" s="223" t="s">
        <v>1075</v>
      </c>
      <c r="C472" s="217">
        <v>0</v>
      </c>
      <c r="D472" s="150"/>
      <c r="E472" s="159"/>
      <c r="F472" s="223" t="s">
        <v>1281</v>
      </c>
      <c r="G472" s="223" t="s">
        <v>1386</v>
      </c>
    </row>
    <row r="473" spans="1:7" ht="12.9" customHeight="1" x14ac:dyDescent="0.25">
      <c r="A473" s="160"/>
      <c r="B473" s="223" t="s">
        <v>1075</v>
      </c>
      <c r="C473" s="217">
        <v>0</v>
      </c>
      <c r="D473" s="150"/>
      <c r="E473" s="159"/>
      <c r="F473" s="223" t="s">
        <v>1282</v>
      </c>
      <c r="G473" s="223" t="s">
        <v>1386</v>
      </c>
    </row>
    <row r="474" spans="1:7" ht="12.9" customHeight="1" x14ac:dyDescent="0.25">
      <c r="A474" s="160"/>
      <c r="B474" s="223" t="s">
        <v>1075</v>
      </c>
      <c r="C474" s="217">
        <v>0</v>
      </c>
      <c r="D474" s="150"/>
      <c r="E474" s="159"/>
      <c r="F474" s="223" t="s">
        <v>1283</v>
      </c>
      <c r="G474" s="223" t="s">
        <v>1386</v>
      </c>
    </row>
    <row r="475" spans="1:7" ht="12.9" customHeight="1" x14ac:dyDescent="0.25">
      <c r="A475" s="160"/>
      <c r="B475" s="223" t="s">
        <v>1075</v>
      </c>
      <c r="C475" s="217">
        <v>0</v>
      </c>
      <c r="D475" s="150"/>
      <c r="E475" s="159"/>
      <c r="F475" s="223" t="s">
        <v>1284</v>
      </c>
      <c r="G475" s="223" t="s">
        <v>1386</v>
      </c>
    </row>
    <row r="476" spans="1:7" ht="12.9" customHeight="1" x14ac:dyDescent="0.25">
      <c r="A476" s="160"/>
      <c r="B476" s="223" t="s">
        <v>1075</v>
      </c>
      <c r="C476" s="217">
        <v>0</v>
      </c>
      <c r="D476" s="150"/>
      <c r="E476" s="159"/>
      <c r="F476" s="223" t="s">
        <v>1285</v>
      </c>
      <c r="G476" s="223" t="s">
        <v>1386</v>
      </c>
    </row>
    <row r="477" spans="1:7" ht="12.9" customHeight="1" x14ac:dyDescent="0.25">
      <c r="A477" s="160"/>
      <c r="B477" s="223" t="s">
        <v>1075</v>
      </c>
      <c r="C477" s="217">
        <v>0</v>
      </c>
      <c r="D477" s="150"/>
      <c r="E477" s="159"/>
      <c r="F477" s="223" t="s">
        <v>1286</v>
      </c>
      <c r="G477" s="223" t="s">
        <v>1386</v>
      </c>
    </row>
    <row r="478" spans="1:7" ht="12.9" customHeight="1" x14ac:dyDescent="0.25">
      <c r="A478" s="160"/>
      <c r="B478" s="223" t="s">
        <v>1075</v>
      </c>
      <c r="C478" s="217">
        <v>0</v>
      </c>
      <c r="D478" s="150"/>
      <c r="E478" s="159"/>
      <c r="F478" s="223" t="s">
        <v>1287</v>
      </c>
      <c r="G478" s="223" t="s">
        <v>1386</v>
      </c>
    </row>
    <row r="479" spans="1:7" ht="12.9" customHeight="1" x14ac:dyDescent="0.25">
      <c r="A479" s="160"/>
      <c r="B479" s="223" t="s">
        <v>1075</v>
      </c>
      <c r="C479" s="217">
        <v>0</v>
      </c>
      <c r="D479" s="150"/>
      <c r="E479" s="159"/>
      <c r="F479" s="223" t="s">
        <v>1288</v>
      </c>
      <c r="G479" s="223" t="s">
        <v>1386</v>
      </c>
    </row>
    <row r="480" spans="1:7" ht="12.9" customHeight="1" x14ac:dyDescent="0.25">
      <c r="A480" s="160"/>
      <c r="B480" s="223" t="s">
        <v>1075</v>
      </c>
      <c r="C480" s="217">
        <v>0</v>
      </c>
      <c r="D480" s="150"/>
      <c r="E480" s="159"/>
      <c r="F480" s="223" t="s">
        <v>1289</v>
      </c>
      <c r="G480" s="223" t="s">
        <v>1386</v>
      </c>
    </row>
    <row r="481" spans="1:7" ht="12.9" customHeight="1" x14ac:dyDescent="0.25">
      <c r="A481" s="160"/>
      <c r="B481" s="223" t="s">
        <v>1075</v>
      </c>
      <c r="C481" s="217">
        <v>0</v>
      </c>
      <c r="D481" s="150"/>
      <c r="E481" s="159"/>
      <c r="F481" s="223" t="s">
        <v>1290</v>
      </c>
      <c r="G481" s="223" t="s">
        <v>1386</v>
      </c>
    </row>
    <row r="482" spans="1:7" ht="12.9" customHeight="1" x14ac:dyDescent="0.25">
      <c r="A482" s="160"/>
      <c r="B482" s="223" t="s">
        <v>1075</v>
      </c>
      <c r="C482" s="217">
        <v>0</v>
      </c>
      <c r="D482" s="150"/>
      <c r="E482" s="159"/>
      <c r="F482" s="223" t="s">
        <v>1291</v>
      </c>
      <c r="G482" s="223" t="s">
        <v>1386</v>
      </c>
    </row>
    <row r="483" spans="1:7" ht="12.9" customHeight="1" x14ac:dyDescent="0.25">
      <c r="A483" s="160"/>
      <c r="B483" s="223" t="s">
        <v>1075</v>
      </c>
      <c r="C483" s="217">
        <v>0</v>
      </c>
      <c r="D483" s="150"/>
      <c r="E483" s="159"/>
      <c r="F483" s="223" t="s">
        <v>1292</v>
      </c>
      <c r="G483" s="223" t="s">
        <v>1386</v>
      </c>
    </row>
    <row r="484" spans="1:7" ht="12.9" customHeight="1" x14ac:dyDescent="0.25">
      <c r="A484" s="160"/>
      <c r="B484" s="223" t="s">
        <v>1075</v>
      </c>
      <c r="C484" s="217">
        <v>0</v>
      </c>
      <c r="D484" s="150"/>
      <c r="E484" s="159"/>
      <c r="F484" s="223" t="s">
        <v>1293</v>
      </c>
      <c r="G484" s="223" t="s">
        <v>1386</v>
      </c>
    </row>
    <row r="485" spans="1:7" ht="12.9" customHeight="1" x14ac:dyDescent="0.25">
      <c r="A485" s="160"/>
      <c r="B485" s="223" t="s">
        <v>1075</v>
      </c>
      <c r="C485" s="217">
        <v>0</v>
      </c>
      <c r="D485" s="150"/>
      <c r="E485" s="159"/>
      <c r="F485" s="223" t="s">
        <v>1294</v>
      </c>
      <c r="G485" s="223" t="s">
        <v>1386</v>
      </c>
    </row>
    <row r="486" spans="1:7" ht="12.9" customHeight="1" x14ac:dyDescent="0.25">
      <c r="A486" s="160"/>
      <c r="B486" s="223" t="s">
        <v>1075</v>
      </c>
      <c r="C486" s="217">
        <v>0</v>
      </c>
      <c r="D486" s="150"/>
      <c r="E486" s="159"/>
      <c r="F486" s="223" t="s">
        <v>1295</v>
      </c>
      <c r="G486" s="223" t="s">
        <v>1386</v>
      </c>
    </row>
    <row r="487" spans="1:7" ht="12.9" customHeight="1" x14ac:dyDescent="0.25">
      <c r="A487" s="160"/>
      <c r="B487" s="223" t="s">
        <v>1075</v>
      </c>
      <c r="C487" s="217">
        <v>0</v>
      </c>
      <c r="D487" s="150"/>
      <c r="E487" s="159"/>
      <c r="F487" s="223" t="s">
        <v>1296</v>
      </c>
      <c r="G487" s="223" t="s">
        <v>1386</v>
      </c>
    </row>
    <row r="488" spans="1:7" ht="12.9" customHeight="1" x14ac:dyDescent="0.25">
      <c r="A488" s="160"/>
      <c r="B488" s="223" t="s">
        <v>1075</v>
      </c>
      <c r="C488" s="217">
        <v>0</v>
      </c>
      <c r="D488" s="150"/>
      <c r="E488" s="159"/>
      <c r="F488" s="223" t="s">
        <v>1297</v>
      </c>
      <c r="G488" s="223" t="s">
        <v>1386</v>
      </c>
    </row>
    <row r="489" spans="1:7" ht="12.9" customHeight="1" x14ac:dyDescent="0.25">
      <c r="A489" s="160"/>
      <c r="B489" s="223" t="s">
        <v>1075</v>
      </c>
      <c r="C489" s="217">
        <v>0</v>
      </c>
      <c r="D489" s="150"/>
      <c r="E489" s="159"/>
      <c r="F489" s="223" t="s">
        <v>1298</v>
      </c>
      <c r="G489" s="223" t="s">
        <v>1386</v>
      </c>
    </row>
    <row r="490" spans="1:7" ht="12.9" customHeight="1" x14ac:dyDescent="0.25">
      <c r="A490" s="160"/>
      <c r="B490" s="223" t="s">
        <v>1075</v>
      </c>
      <c r="C490" s="217">
        <v>0</v>
      </c>
      <c r="D490" s="150"/>
      <c r="E490" s="159"/>
      <c r="F490" s="223" t="s">
        <v>1299</v>
      </c>
      <c r="G490" s="223" t="s">
        <v>1386</v>
      </c>
    </row>
    <row r="491" spans="1:7" ht="12.9" customHeight="1" x14ac:dyDescent="0.25">
      <c r="A491" s="160"/>
      <c r="B491" s="223" t="s">
        <v>1075</v>
      </c>
      <c r="C491" s="217">
        <v>0</v>
      </c>
      <c r="D491" s="150"/>
      <c r="E491" s="159"/>
      <c r="F491" s="223" t="s">
        <v>1300</v>
      </c>
      <c r="G491" s="223" t="s">
        <v>1386</v>
      </c>
    </row>
    <row r="492" spans="1:7" ht="12.9" customHeight="1" x14ac:dyDescent="0.25">
      <c r="A492" s="160"/>
      <c r="B492" s="223" t="s">
        <v>1075</v>
      </c>
      <c r="C492" s="217">
        <v>0</v>
      </c>
      <c r="D492" s="150"/>
      <c r="E492" s="159"/>
      <c r="F492" s="223" t="s">
        <v>1301</v>
      </c>
      <c r="G492" s="223" t="s">
        <v>1386</v>
      </c>
    </row>
    <row r="493" spans="1:7" ht="12.9" customHeight="1" x14ac:dyDescent="0.25">
      <c r="A493" s="160"/>
      <c r="B493" s="223" t="s">
        <v>1075</v>
      </c>
      <c r="C493" s="217">
        <v>0</v>
      </c>
      <c r="D493" s="150"/>
      <c r="E493" s="159"/>
      <c r="F493" s="223" t="s">
        <v>1302</v>
      </c>
      <c r="G493" s="223" t="s">
        <v>1386</v>
      </c>
    </row>
    <row r="494" spans="1:7" ht="12.9" customHeight="1" x14ac:dyDescent="0.25">
      <c r="A494" s="160"/>
      <c r="B494" s="223" t="s">
        <v>1075</v>
      </c>
      <c r="C494" s="217">
        <v>0</v>
      </c>
      <c r="D494" s="150"/>
      <c r="E494" s="159"/>
      <c r="F494" s="223" t="s">
        <v>1303</v>
      </c>
      <c r="G494" s="223" t="s">
        <v>1386</v>
      </c>
    </row>
    <row r="495" spans="1:7" ht="12.9" customHeight="1" x14ac:dyDescent="0.25">
      <c r="A495" s="160"/>
      <c r="B495" s="223" t="s">
        <v>1075</v>
      </c>
      <c r="C495" s="217">
        <v>0</v>
      </c>
      <c r="D495" s="150"/>
      <c r="E495" s="159"/>
      <c r="F495" s="223" t="s">
        <v>1304</v>
      </c>
      <c r="G495" s="223" t="s">
        <v>1386</v>
      </c>
    </row>
    <row r="496" spans="1:7" ht="12.9" customHeight="1" x14ac:dyDescent="0.25">
      <c r="A496" s="160"/>
      <c r="B496" s="223" t="s">
        <v>1075</v>
      </c>
      <c r="C496" s="217">
        <v>0</v>
      </c>
      <c r="D496" s="150"/>
      <c r="E496" s="159"/>
      <c r="F496" s="223" t="s">
        <v>1305</v>
      </c>
      <c r="G496" s="223" t="s">
        <v>1386</v>
      </c>
    </row>
    <row r="497" spans="1:7" ht="12.9" customHeight="1" x14ac:dyDescent="0.25">
      <c r="A497" s="160"/>
      <c r="B497" s="223" t="s">
        <v>1075</v>
      </c>
      <c r="C497" s="217">
        <v>0</v>
      </c>
      <c r="D497" s="150"/>
      <c r="E497" s="159"/>
      <c r="F497" s="223" t="s">
        <v>1306</v>
      </c>
      <c r="G497" s="223" t="s">
        <v>1386</v>
      </c>
    </row>
    <row r="498" spans="1:7" ht="12.9" customHeight="1" x14ac:dyDescent="0.25">
      <c r="A498" s="160"/>
      <c r="B498" s="223" t="s">
        <v>1075</v>
      </c>
      <c r="C498" s="217">
        <v>0</v>
      </c>
      <c r="D498" s="150"/>
      <c r="E498" s="159"/>
      <c r="F498" s="223" t="s">
        <v>1307</v>
      </c>
      <c r="G498" s="223" t="s">
        <v>1386</v>
      </c>
    </row>
    <row r="499" spans="1:7" ht="12.9" customHeight="1" x14ac:dyDescent="0.25">
      <c r="A499" s="160"/>
      <c r="B499" s="223" t="s">
        <v>1075</v>
      </c>
      <c r="C499" s="217">
        <v>0</v>
      </c>
      <c r="D499" s="150"/>
      <c r="E499" s="159"/>
      <c r="F499" s="223" t="s">
        <v>1308</v>
      </c>
      <c r="G499" s="223" t="s">
        <v>1386</v>
      </c>
    </row>
    <row r="500" spans="1:7" ht="12.9" customHeight="1" x14ac:dyDescent="0.25">
      <c r="A500" s="160"/>
      <c r="B500" s="223" t="s">
        <v>1075</v>
      </c>
      <c r="C500" s="217">
        <v>0</v>
      </c>
      <c r="D500" s="150"/>
      <c r="E500" s="159"/>
      <c r="F500" s="223" t="s">
        <v>1309</v>
      </c>
      <c r="G500" s="223" t="s">
        <v>1386</v>
      </c>
    </row>
    <row r="501" spans="1:7" ht="12.9" customHeight="1" x14ac:dyDescent="0.25">
      <c r="A501" s="160"/>
      <c r="B501" s="223" t="s">
        <v>1075</v>
      </c>
      <c r="C501" s="217">
        <v>0</v>
      </c>
      <c r="D501" s="150"/>
      <c r="E501" s="159"/>
      <c r="F501" s="223" t="s">
        <v>1310</v>
      </c>
      <c r="G501" s="223" t="s">
        <v>1386</v>
      </c>
    </row>
    <row r="502" spans="1:7" ht="12.9" customHeight="1" x14ac:dyDescent="0.25">
      <c r="A502" s="160"/>
      <c r="B502" s="223" t="s">
        <v>1075</v>
      </c>
      <c r="C502" s="217">
        <v>0</v>
      </c>
      <c r="D502" s="150"/>
      <c r="E502" s="159"/>
      <c r="F502" s="223" t="s">
        <v>1311</v>
      </c>
      <c r="G502" s="223" t="s">
        <v>1386</v>
      </c>
    </row>
    <row r="503" spans="1:7" ht="12.9" customHeight="1" x14ac:dyDescent="0.25">
      <c r="A503" s="160"/>
      <c r="B503" s="223" t="s">
        <v>1075</v>
      </c>
      <c r="C503" s="217">
        <v>0</v>
      </c>
      <c r="D503" s="150"/>
      <c r="E503" s="159"/>
      <c r="F503" s="223" t="s">
        <v>1312</v>
      </c>
      <c r="G503" s="223" t="s">
        <v>1386</v>
      </c>
    </row>
    <row r="504" spans="1:7" ht="12.9" customHeight="1" x14ac:dyDescent="0.25">
      <c r="A504" s="160"/>
      <c r="B504" s="223" t="s">
        <v>1075</v>
      </c>
      <c r="C504" s="217">
        <v>0</v>
      </c>
      <c r="D504" s="150"/>
      <c r="E504" s="159"/>
      <c r="F504" s="223" t="s">
        <v>1313</v>
      </c>
      <c r="G504" s="223" t="s">
        <v>1386</v>
      </c>
    </row>
    <row r="505" spans="1:7" ht="12.9" customHeight="1" x14ac:dyDescent="0.25">
      <c r="A505" s="160"/>
      <c r="B505" s="223" t="s">
        <v>1075</v>
      </c>
      <c r="C505" s="217">
        <v>0</v>
      </c>
      <c r="D505" s="150"/>
      <c r="E505" s="159"/>
      <c r="F505" s="223" t="s">
        <v>1314</v>
      </c>
      <c r="G505" s="223" t="s">
        <v>1386</v>
      </c>
    </row>
    <row r="506" spans="1:7" ht="12.9" customHeight="1" x14ac:dyDescent="0.25">
      <c r="A506" s="160"/>
      <c r="B506" s="223" t="s">
        <v>1075</v>
      </c>
      <c r="C506" s="217">
        <v>0</v>
      </c>
      <c r="D506" s="150"/>
      <c r="E506" s="159"/>
      <c r="F506" s="223" t="s">
        <v>1315</v>
      </c>
      <c r="G506" s="223" t="s">
        <v>1386</v>
      </c>
    </row>
    <row r="507" spans="1:7" ht="12.9" customHeight="1" x14ac:dyDescent="0.25">
      <c r="A507" s="160"/>
      <c r="B507" s="223" t="s">
        <v>1075</v>
      </c>
      <c r="C507" s="217">
        <v>0</v>
      </c>
      <c r="D507" s="150"/>
      <c r="E507" s="159"/>
      <c r="F507" s="223" t="s">
        <v>1316</v>
      </c>
      <c r="G507" s="223" t="s">
        <v>1386</v>
      </c>
    </row>
    <row r="508" spans="1:7" ht="12.9" customHeight="1" x14ac:dyDescent="0.25">
      <c r="A508" s="160"/>
      <c r="B508" s="223" t="s">
        <v>1075</v>
      </c>
      <c r="C508" s="217">
        <v>0</v>
      </c>
      <c r="D508" s="150"/>
      <c r="E508" s="159"/>
      <c r="F508" s="223" t="s">
        <v>1317</v>
      </c>
      <c r="G508" s="223" t="s">
        <v>1386</v>
      </c>
    </row>
    <row r="509" spans="1:7" ht="12.9" customHeight="1" x14ac:dyDescent="0.25">
      <c r="A509" s="160"/>
      <c r="B509" s="223" t="s">
        <v>1075</v>
      </c>
      <c r="C509" s="217">
        <v>0</v>
      </c>
      <c r="D509" s="150"/>
      <c r="E509" s="159"/>
      <c r="F509" s="223" t="s">
        <v>1318</v>
      </c>
      <c r="G509" s="223" t="s">
        <v>1386</v>
      </c>
    </row>
    <row r="510" spans="1:7" ht="12.9" customHeight="1" x14ac:dyDescent="0.25">
      <c r="A510" s="160"/>
      <c r="B510" s="223" t="s">
        <v>1075</v>
      </c>
      <c r="C510" s="217">
        <v>0</v>
      </c>
      <c r="D510" s="150"/>
      <c r="E510" s="159"/>
      <c r="F510" s="223" t="s">
        <v>1319</v>
      </c>
      <c r="G510" s="223" t="s">
        <v>1386</v>
      </c>
    </row>
    <row r="511" spans="1:7" ht="12.9" customHeight="1" x14ac:dyDescent="0.25">
      <c r="A511" s="160"/>
      <c r="B511" s="223" t="s">
        <v>1075</v>
      </c>
      <c r="C511" s="217">
        <v>0</v>
      </c>
      <c r="D511" s="150"/>
      <c r="E511" s="159"/>
      <c r="F511" s="223" t="s">
        <v>1320</v>
      </c>
      <c r="G511" s="223" t="s">
        <v>1386</v>
      </c>
    </row>
    <row r="512" spans="1:7" ht="12.9" customHeight="1" x14ac:dyDescent="0.25">
      <c r="A512" s="160"/>
      <c r="B512" s="223" t="s">
        <v>1075</v>
      </c>
      <c r="C512" s="217">
        <v>0</v>
      </c>
      <c r="D512" s="150"/>
      <c r="E512" s="159"/>
      <c r="F512" s="223" t="s">
        <v>1321</v>
      </c>
      <c r="G512" s="223" t="s">
        <v>1386</v>
      </c>
    </row>
    <row r="513" spans="1:7" ht="12.9" customHeight="1" x14ac:dyDescent="0.25">
      <c r="A513" s="160"/>
      <c r="B513" s="223" t="s">
        <v>1075</v>
      </c>
      <c r="C513" s="217">
        <v>0</v>
      </c>
      <c r="D513" s="150"/>
      <c r="E513" s="159"/>
      <c r="F513" s="223" t="s">
        <v>1322</v>
      </c>
      <c r="G513" s="223" t="s">
        <v>1386</v>
      </c>
    </row>
    <row r="514" spans="1:7" ht="12.9" customHeight="1" x14ac:dyDescent="0.25">
      <c r="A514" s="160"/>
      <c r="B514" s="223" t="s">
        <v>1075</v>
      </c>
      <c r="C514" s="217">
        <v>0</v>
      </c>
      <c r="D514" s="150"/>
      <c r="E514" s="159"/>
      <c r="F514" s="223" t="s">
        <v>1323</v>
      </c>
      <c r="G514" s="223" t="s">
        <v>1386</v>
      </c>
    </row>
    <row r="515" spans="1:7" ht="12.9" customHeight="1" x14ac:dyDescent="0.25">
      <c r="A515" s="160"/>
      <c r="B515" s="223" t="s">
        <v>1075</v>
      </c>
      <c r="C515" s="217">
        <v>0</v>
      </c>
      <c r="D515" s="150"/>
      <c r="E515" s="159"/>
      <c r="F515" s="223" t="s">
        <v>1324</v>
      </c>
      <c r="G515" s="223" t="s">
        <v>1386</v>
      </c>
    </row>
    <row r="516" spans="1:7" ht="12.9" customHeight="1" x14ac:dyDescent="0.25">
      <c r="A516" s="160"/>
      <c r="B516" s="223" t="s">
        <v>1075</v>
      </c>
      <c r="C516" s="217">
        <v>0</v>
      </c>
      <c r="D516" s="150"/>
      <c r="E516" s="159"/>
      <c r="F516" s="223" t="s">
        <v>1325</v>
      </c>
      <c r="G516" s="223" t="s">
        <v>1386</v>
      </c>
    </row>
    <row r="517" spans="1:7" ht="12.9" customHeight="1" x14ac:dyDescent="0.25">
      <c r="A517" s="160"/>
      <c r="B517" s="223" t="s">
        <v>1075</v>
      </c>
      <c r="C517" s="217">
        <v>0</v>
      </c>
      <c r="D517" s="150"/>
      <c r="E517" s="159"/>
      <c r="F517" s="223" t="s">
        <v>1326</v>
      </c>
      <c r="G517" s="223" t="s">
        <v>1386</v>
      </c>
    </row>
    <row r="518" spans="1:7" ht="12.9" customHeight="1" x14ac:dyDescent="0.25">
      <c r="A518" s="160"/>
      <c r="B518" s="223" t="s">
        <v>1075</v>
      </c>
      <c r="C518" s="217">
        <v>0</v>
      </c>
      <c r="D518" s="150"/>
      <c r="E518" s="159"/>
      <c r="F518" s="223" t="s">
        <v>1327</v>
      </c>
      <c r="G518" s="223" t="s">
        <v>1386</v>
      </c>
    </row>
    <row r="519" spans="1:7" ht="12.9" customHeight="1" x14ac:dyDescent="0.25">
      <c r="A519" s="160"/>
      <c r="B519" s="223" t="s">
        <v>1075</v>
      </c>
      <c r="C519" s="217">
        <v>0</v>
      </c>
      <c r="D519" s="150"/>
      <c r="E519" s="159"/>
      <c r="F519" s="223" t="s">
        <v>1328</v>
      </c>
      <c r="G519" s="223" t="s">
        <v>1386</v>
      </c>
    </row>
    <row r="520" spans="1:7" ht="12.9" customHeight="1" x14ac:dyDescent="0.25">
      <c r="A520" s="160"/>
      <c r="B520" s="223" t="s">
        <v>1075</v>
      </c>
      <c r="C520" s="217">
        <v>0</v>
      </c>
      <c r="D520" s="150"/>
      <c r="E520" s="159"/>
      <c r="F520" s="223" t="s">
        <v>1329</v>
      </c>
      <c r="G520" s="223" t="s">
        <v>1386</v>
      </c>
    </row>
    <row r="521" spans="1:7" ht="12.9" customHeight="1" x14ac:dyDescent="0.25">
      <c r="A521" s="160"/>
      <c r="B521" s="223" t="s">
        <v>1075</v>
      </c>
      <c r="C521" s="217">
        <v>0</v>
      </c>
      <c r="D521" s="150"/>
      <c r="E521" s="159"/>
      <c r="F521" s="223" t="s">
        <v>1330</v>
      </c>
      <c r="G521" s="223" t="s">
        <v>1386</v>
      </c>
    </row>
    <row r="522" spans="1:7" ht="12.9" customHeight="1" x14ac:dyDescent="0.25">
      <c r="A522" s="160"/>
      <c r="B522" s="223" t="s">
        <v>1075</v>
      </c>
      <c r="C522" s="217">
        <v>0</v>
      </c>
      <c r="D522" s="150"/>
      <c r="E522" s="159"/>
      <c r="F522" s="223" t="s">
        <v>1331</v>
      </c>
      <c r="G522" s="223" t="s">
        <v>1386</v>
      </c>
    </row>
    <row r="523" spans="1:7" ht="12.9" customHeight="1" x14ac:dyDescent="0.25">
      <c r="A523" s="160"/>
      <c r="B523" s="223" t="s">
        <v>1075</v>
      </c>
      <c r="C523" s="217">
        <v>0</v>
      </c>
      <c r="D523" s="150"/>
      <c r="E523" s="159"/>
      <c r="F523" s="223" t="s">
        <v>1332</v>
      </c>
      <c r="G523" s="223" t="s">
        <v>1386</v>
      </c>
    </row>
    <row r="524" spans="1:7" ht="12.9" customHeight="1" x14ac:dyDescent="0.25">
      <c r="A524" s="160"/>
      <c r="B524" s="223" t="s">
        <v>1075</v>
      </c>
      <c r="C524" s="217">
        <v>0</v>
      </c>
      <c r="D524" s="150"/>
      <c r="E524" s="159"/>
      <c r="F524" s="223" t="s">
        <v>1333</v>
      </c>
      <c r="G524" s="223" t="s">
        <v>1386</v>
      </c>
    </row>
    <row r="525" spans="1:7" ht="12.9" customHeight="1" x14ac:dyDescent="0.25">
      <c r="A525" s="160"/>
      <c r="B525" s="223" t="s">
        <v>1075</v>
      </c>
      <c r="C525" s="217">
        <v>0</v>
      </c>
      <c r="D525" s="150"/>
      <c r="E525" s="159"/>
      <c r="F525" s="223" t="s">
        <v>1334</v>
      </c>
      <c r="G525" s="223" t="s">
        <v>1386</v>
      </c>
    </row>
    <row r="526" spans="1:7" ht="12.9" customHeight="1" x14ac:dyDescent="0.25">
      <c r="A526" s="160"/>
      <c r="B526" s="223" t="s">
        <v>1075</v>
      </c>
      <c r="C526" s="217">
        <v>0</v>
      </c>
      <c r="D526" s="150"/>
      <c r="E526" s="159"/>
      <c r="F526" s="223" t="s">
        <v>1335</v>
      </c>
      <c r="G526" s="223" t="s">
        <v>1386</v>
      </c>
    </row>
    <row r="527" spans="1:7" ht="12.9" customHeight="1" x14ac:dyDescent="0.25">
      <c r="A527" s="160"/>
      <c r="B527" s="223" t="s">
        <v>1075</v>
      </c>
      <c r="C527" s="217">
        <v>0</v>
      </c>
      <c r="D527" s="150"/>
      <c r="E527" s="159"/>
      <c r="F527" s="223" t="s">
        <v>1336</v>
      </c>
      <c r="G527" s="223" t="s">
        <v>1386</v>
      </c>
    </row>
    <row r="528" spans="1:7" ht="12.9" customHeight="1" x14ac:dyDescent="0.25">
      <c r="A528" s="160"/>
      <c r="B528" s="223" t="s">
        <v>1075</v>
      </c>
      <c r="C528" s="217">
        <v>0</v>
      </c>
      <c r="D528" s="150"/>
      <c r="E528" s="159"/>
      <c r="F528" s="223" t="s">
        <v>1337</v>
      </c>
      <c r="G528" s="223" t="s">
        <v>1386</v>
      </c>
    </row>
    <row r="529" spans="1:7" ht="12.9" customHeight="1" x14ac:dyDescent="0.25">
      <c r="A529" s="160"/>
      <c r="B529" s="223" t="s">
        <v>1075</v>
      </c>
      <c r="C529" s="217">
        <v>0</v>
      </c>
      <c r="D529" s="150"/>
      <c r="E529" s="159"/>
      <c r="F529" s="223" t="s">
        <v>1338</v>
      </c>
      <c r="G529" s="223" t="s">
        <v>1386</v>
      </c>
    </row>
    <row r="530" spans="1:7" ht="12.9" customHeight="1" x14ac:dyDescent="0.25">
      <c r="A530" s="160"/>
      <c r="B530" s="223" t="s">
        <v>1076</v>
      </c>
      <c r="C530" s="217">
        <v>0</v>
      </c>
      <c r="D530" s="150"/>
      <c r="E530" s="159"/>
      <c r="F530" s="223" t="s">
        <v>1339</v>
      </c>
      <c r="G530" s="223" t="s">
        <v>1386</v>
      </c>
    </row>
    <row r="531" spans="1:7" ht="12.9" customHeight="1" x14ac:dyDescent="0.25">
      <c r="A531" s="160"/>
      <c r="B531" s="223" t="s">
        <v>1077</v>
      </c>
      <c r="C531" s="217">
        <v>154330</v>
      </c>
      <c r="D531" s="150"/>
      <c r="E531" s="159"/>
      <c r="F531" s="223" t="s">
        <v>1340</v>
      </c>
      <c r="G531" s="223" t="s">
        <v>1386</v>
      </c>
    </row>
    <row r="532" spans="1:7" ht="12.9" customHeight="1" x14ac:dyDescent="0.25">
      <c r="A532" s="160"/>
      <c r="B532" s="223" t="s">
        <v>1683</v>
      </c>
      <c r="C532" s="217">
        <v>241827</v>
      </c>
      <c r="D532" s="150"/>
      <c r="E532" s="159"/>
      <c r="F532" s="223" t="s">
        <v>1676</v>
      </c>
      <c r="G532" s="223" t="s">
        <v>1386</v>
      </c>
    </row>
    <row r="533" spans="1:7" ht="12.9" customHeight="1" x14ac:dyDescent="0.25">
      <c r="A533" s="160"/>
      <c r="B533" s="223" t="s">
        <v>1684</v>
      </c>
      <c r="C533" s="217">
        <v>296705</v>
      </c>
      <c r="D533" s="150"/>
      <c r="E533" s="159"/>
      <c r="F533" s="223" t="s">
        <v>1677</v>
      </c>
      <c r="G533" s="223" t="s">
        <v>1386</v>
      </c>
    </row>
    <row r="534" spans="1:7" ht="12.9" customHeight="1" x14ac:dyDescent="0.25">
      <c r="A534" s="160"/>
      <c r="B534" s="223" t="s">
        <v>1685</v>
      </c>
      <c r="C534" s="217">
        <v>319926</v>
      </c>
      <c r="D534" s="150"/>
      <c r="E534" s="159"/>
      <c r="F534" s="223" t="s">
        <v>1678</v>
      </c>
      <c r="G534" s="223" t="s">
        <v>1386</v>
      </c>
    </row>
    <row r="535" spans="1:7" ht="12.9" customHeight="1" x14ac:dyDescent="0.25">
      <c r="A535" s="160"/>
      <c r="B535" s="223" t="s">
        <v>1686</v>
      </c>
      <c r="C535" s="217">
        <v>37649</v>
      </c>
      <c r="D535" s="150"/>
      <c r="E535" s="159"/>
      <c r="F535" s="223" t="s">
        <v>1679</v>
      </c>
      <c r="G535" s="223" t="s">
        <v>1386</v>
      </c>
    </row>
    <row r="536" spans="1:7" ht="12.9" customHeight="1" x14ac:dyDescent="0.25">
      <c r="A536" s="160"/>
      <c r="B536" s="223" t="s">
        <v>1687</v>
      </c>
      <c r="C536" s="217">
        <v>296214</v>
      </c>
      <c r="D536" s="150"/>
      <c r="E536" s="159"/>
      <c r="F536" s="223" t="s">
        <v>1680</v>
      </c>
      <c r="G536" s="223" t="s">
        <v>1386</v>
      </c>
    </row>
    <row r="537" spans="1:7" ht="12.9" customHeight="1" x14ac:dyDescent="0.25">
      <c r="A537" s="160"/>
      <c r="B537" s="223" t="s">
        <v>1688</v>
      </c>
      <c r="C537" s="217">
        <v>199736</v>
      </c>
      <c r="D537" s="150"/>
      <c r="E537" s="159"/>
      <c r="F537" s="223" t="s">
        <v>1681</v>
      </c>
      <c r="G537" s="223" t="s">
        <v>1386</v>
      </c>
    </row>
    <row r="538" spans="1:7" ht="12.9" customHeight="1" x14ac:dyDescent="0.25">
      <c r="A538" s="160"/>
      <c r="B538" s="223" t="s">
        <v>1689</v>
      </c>
      <c r="C538" s="217">
        <v>295666</v>
      </c>
      <c r="D538" s="150"/>
      <c r="E538" s="159"/>
      <c r="F538" s="223" t="s">
        <v>1682</v>
      </c>
      <c r="G538" s="223" t="s">
        <v>1386</v>
      </c>
    </row>
    <row r="539" spans="1:7" ht="12.9" customHeight="1" x14ac:dyDescent="0.25">
      <c r="A539" s="160"/>
      <c r="B539" s="223" t="s">
        <v>1078</v>
      </c>
      <c r="C539" s="217">
        <v>0</v>
      </c>
      <c r="D539" s="150"/>
      <c r="E539" s="159"/>
      <c r="F539" s="223" t="s">
        <v>1341</v>
      </c>
      <c r="G539" s="223" t="s">
        <v>1386</v>
      </c>
    </row>
    <row r="540" spans="1:7" ht="12.9" customHeight="1" x14ac:dyDescent="0.25">
      <c r="A540" s="160"/>
      <c r="B540" s="223" t="s">
        <v>1079</v>
      </c>
      <c r="C540" s="217">
        <v>0</v>
      </c>
      <c r="D540" s="150"/>
      <c r="E540" s="159"/>
      <c r="F540" s="223" t="s">
        <v>1342</v>
      </c>
      <c r="G540" s="223" t="s">
        <v>1386</v>
      </c>
    </row>
    <row r="541" spans="1:7" ht="12.9" customHeight="1" x14ac:dyDescent="0.25">
      <c r="A541" s="160"/>
      <c r="B541" s="223" t="s">
        <v>1080</v>
      </c>
      <c r="C541" s="217">
        <v>0</v>
      </c>
      <c r="D541" s="150"/>
      <c r="E541" s="159"/>
      <c r="F541" s="223" t="s">
        <v>1343</v>
      </c>
      <c r="G541" s="223" t="s">
        <v>1386</v>
      </c>
    </row>
    <row r="542" spans="1:7" ht="12.9" customHeight="1" x14ac:dyDescent="0.25">
      <c r="A542" s="160"/>
      <c r="B542" s="223" t="s">
        <v>1081</v>
      </c>
      <c r="C542" s="217">
        <v>0</v>
      </c>
      <c r="D542" s="150"/>
      <c r="E542" s="159"/>
      <c r="F542" s="223" t="s">
        <v>1344</v>
      </c>
      <c r="G542" s="223" t="s">
        <v>1386</v>
      </c>
    </row>
    <row r="543" spans="1:7" ht="12.9" customHeight="1" x14ac:dyDescent="0.25">
      <c r="A543" s="160"/>
      <c r="B543" s="223" t="s">
        <v>1082</v>
      </c>
      <c r="C543" s="217">
        <v>0</v>
      </c>
      <c r="D543" s="150"/>
      <c r="E543" s="159"/>
      <c r="F543" s="223" t="s">
        <v>1345</v>
      </c>
      <c r="G543" s="223" t="s">
        <v>1386</v>
      </c>
    </row>
    <row r="544" spans="1:7" ht="12.9" customHeight="1" x14ac:dyDescent="0.25">
      <c r="A544" s="160"/>
      <c r="B544" s="223" t="s">
        <v>1083</v>
      </c>
      <c r="C544" s="217">
        <v>0</v>
      </c>
      <c r="D544" s="150"/>
      <c r="E544" s="159"/>
      <c r="F544" s="223" t="s">
        <v>1346</v>
      </c>
      <c r="G544" s="223" t="s">
        <v>1386</v>
      </c>
    </row>
    <row r="545" spans="1:7" ht="12.9" customHeight="1" x14ac:dyDescent="0.25">
      <c r="A545" s="160"/>
      <c r="B545" s="223" t="s">
        <v>1084</v>
      </c>
      <c r="C545" s="217">
        <v>29365</v>
      </c>
      <c r="D545" s="150"/>
      <c r="E545" s="159"/>
      <c r="F545" s="223" t="s">
        <v>1347</v>
      </c>
      <c r="G545" s="223" t="s">
        <v>1386</v>
      </c>
    </row>
    <row r="546" spans="1:7" ht="12.9" customHeight="1" x14ac:dyDescent="0.25">
      <c r="A546" s="160"/>
      <c r="B546" s="223" t="s">
        <v>1085</v>
      </c>
      <c r="C546" s="217">
        <v>23598</v>
      </c>
      <c r="D546" s="150"/>
      <c r="E546" s="159"/>
      <c r="F546" s="223" t="s">
        <v>1348</v>
      </c>
      <c r="G546" s="223" t="s">
        <v>1386</v>
      </c>
    </row>
    <row r="547" spans="1:7" ht="12.9" customHeight="1" x14ac:dyDescent="0.25">
      <c r="A547" s="160"/>
      <c r="B547" s="223" t="s">
        <v>1086</v>
      </c>
      <c r="C547" s="217">
        <v>23598</v>
      </c>
      <c r="D547" s="150"/>
      <c r="E547" s="159"/>
      <c r="F547" s="223" t="s">
        <v>1349</v>
      </c>
      <c r="G547" s="223" t="s">
        <v>1386</v>
      </c>
    </row>
    <row r="548" spans="1:7" ht="12.9" customHeight="1" x14ac:dyDescent="0.25">
      <c r="A548" s="160"/>
      <c r="B548" s="223" t="s">
        <v>1087</v>
      </c>
      <c r="C548" s="217">
        <v>23598</v>
      </c>
      <c r="D548" s="150"/>
      <c r="E548" s="159"/>
      <c r="F548" s="223" t="s">
        <v>1350</v>
      </c>
      <c r="G548" s="223" t="s">
        <v>1386</v>
      </c>
    </row>
    <row r="549" spans="1:7" ht="12.9" customHeight="1" x14ac:dyDescent="0.25">
      <c r="A549" s="160"/>
      <c r="B549" s="223" t="s">
        <v>1088</v>
      </c>
      <c r="C549" s="217">
        <v>23598</v>
      </c>
      <c r="D549" s="150"/>
      <c r="E549" s="159"/>
      <c r="F549" s="223" t="s">
        <v>1351</v>
      </c>
      <c r="G549" s="223" t="s">
        <v>1386</v>
      </c>
    </row>
    <row r="550" spans="1:7" ht="12.9" customHeight="1" x14ac:dyDescent="0.25">
      <c r="A550" s="160"/>
      <c r="B550" s="223" t="s">
        <v>1089</v>
      </c>
      <c r="C550" s="217">
        <v>23598</v>
      </c>
      <c r="D550" s="150"/>
      <c r="E550" s="159"/>
      <c r="F550" s="223" t="s">
        <v>1352</v>
      </c>
      <c r="G550" s="223" t="s">
        <v>1386</v>
      </c>
    </row>
    <row r="551" spans="1:7" ht="12.9" customHeight="1" x14ac:dyDescent="0.25">
      <c r="A551" s="160"/>
      <c r="B551" s="223" t="s">
        <v>1090</v>
      </c>
      <c r="C551" s="217">
        <v>23598</v>
      </c>
      <c r="D551" s="150"/>
      <c r="E551" s="159"/>
      <c r="F551" s="223" t="s">
        <v>1353</v>
      </c>
      <c r="G551" s="223" t="s">
        <v>1386</v>
      </c>
    </row>
    <row r="552" spans="1:7" ht="12.9" customHeight="1" x14ac:dyDescent="0.25">
      <c r="A552" s="160"/>
      <c r="B552" s="223" t="s">
        <v>1091</v>
      </c>
      <c r="C552" s="217">
        <v>129703</v>
      </c>
      <c r="D552" s="150"/>
      <c r="E552" s="159"/>
      <c r="F552" s="223" t="s">
        <v>1354</v>
      </c>
      <c r="G552" s="223" t="s">
        <v>1386</v>
      </c>
    </row>
    <row r="553" spans="1:7" ht="12.9" customHeight="1" x14ac:dyDescent="0.25">
      <c r="A553" s="160"/>
      <c r="B553" s="223" t="s">
        <v>1092</v>
      </c>
      <c r="C553" s="217">
        <v>129703</v>
      </c>
      <c r="D553" s="150"/>
      <c r="E553" s="159"/>
      <c r="F553" s="223" t="s">
        <v>1355</v>
      </c>
      <c r="G553" s="223" t="s">
        <v>1386</v>
      </c>
    </row>
    <row r="554" spans="1:7" ht="12.9" customHeight="1" x14ac:dyDescent="0.25">
      <c r="A554" s="160"/>
      <c r="B554" s="223" t="s">
        <v>1093</v>
      </c>
      <c r="C554" s="217">
        <v>96041</v>
      </c>
      <c r="D554" s="150"/>
      <c r="E554" s="159"/>
      <c r="F554" s="223" t="s">
        <v>1356</v>
      </c>
      <c r="G554" s="223" t="s">
        <v>1386</v>
      </c>
    </row>
    <row r="555" spans="1:7" ht="12.9" customHeight="1" x14ac:dyDescent="0.25">
      <c r="A555" s="160"/>
      <c r="B555" s="223" t="s">
        <v>1094</v>
      </c>
      <c r="C555" s="217">
        <v>0</v>
      </c>
      <c r="D555" s="150"/>
      <c r="E555" s="159"/>
      <c r="F555" s="223" t="s">
        <v>1357</v>
      </c>
      <c r="G555" s="223" t="s">
        <v>1386</v>
      </c>
    </row>
    <row r="556" spans="1:7" ht="12.9" customHeight="1" x14ac:dyDescent="0.25">
      <c r="A556" s="160"/>
      <c r="B556" s="223" t="s">
        <v>1095</v>
      </c>
      <c r="C556" s="217">
        <v>0</v>
      </c>
      <c r="D556" s="150"/>
      <c r="E556" s="159"/>
      <c r="F556" s="223" t="s">
        <v>1358</v>
      </c>
      <c r="G556" s="223" t="s">
        <v>1386</v>
      </c>
    </row>
    <row r="557" spans="1:7" ht="12.9" customHeight="1" x14ac:dyDescent="0.25">
      <c r="A557" s="160"/>
      <c r="B557" s="223" t="s">
        <v>1096</v>
      </c>
      <c r="C557" s="217">
        <v>45082</v>
      </c>
      <c r="D557" s="150"/>
      <c r="E557" s="159"/>
      <c r="F557" s="223" t="s">
        <v>1359</v>
      </c>
      <c r="G557" s="223" t="s">
        <v>1386</v>
      </c>
    </row>
    <row r="558" spans="1:7" ht="12.9" customHeight="1" x14ac:dyDescent="0.25">
      <c r="A558" s="160"/>
      <c r="B558" s="223" t="s">
        <v>1097</v>
      </c>
      <c r="C558" s="217">
        <v>0</v>
      </c>
      <c r="D558" s="150"/>
      <c r="E558" s="159"/>
      <c r="F558" s="223" t="s">
        <v>1360</v>
      </c>
      <c r="G558" s="223" t="s">
        <v>1386</v>
      </c>
    </row>
    <row r="559" spans="1:7" ht="12.9" customHeight="1" x14ac:dyDescent="0.25">
      <c r="A559" s="160"/>
      <c r="B559" s="223" t="s">
        <v>1098</v>
      </c>
      <c r="C559" s="217">
        <v>0</v>
      </c>
      <c r="D559" s="150"/>
      <c r="E559" s="159"/>
      <c r="F559" s="223" t="s">
        <v>1361</v>
      </c>
      <c r="G559" s="223" t="s">
        <v>1386</v>
      </c>
    </row>
    <row r="560" spans="1:7" ht="12.9" customHeight="1" x14ac:dyDescent="0.25">
      <c r="A560" s="160"/>
      <c r="B560" s="223" t="s">
        <v>1099</v>
      </c>
      <c r="C560" s="217">
        <v>0</v>
      </c>
      <c r="D560" s="150"/>
      <c r="E560" s="159"/>
      <c r="F560" s="223" t="s">
        <v>1362</v>
      </c>
      <c r="G560" s="223" t="s">
        <v>1386</v>
      </c>
    </row>
    <row r="561" spans="1:7" ht="12.9" customHeight="1" x14ac:dyDescent="0.25">
      <c r="A561" s="160"/>
      <c r="B561" s="223" t="s">
        <v>1100</v>
      </c>
      <c r="C561" s="217">
        <v>0</v>
      </c>
      <c r="D561" s="150"/>
      <c r="E561" s="159"/>
      <c r="F561" s="223" t="s">
        <v>1363</v>
      </c>
      <c r="G561" s="223" t="s">
        <v>1386</v>
      </c>
    </row>
    <row r="562" spans="1:7" ht="12.9" customHeight="1" x14ac:dyDescent="0.25">
      <c r="A562" s="160"/>
      <c r="B562" s="223" t="s">
        <v>1101</v>
      </c>
      <c r="C562" s="217">
        <v>0</v>
      </c>
      <c r="D562" s="150"/>
      <c r="E562" s="159"/>
      <c r="F562" s="223" t="s">
        <v>1364</v>
      </c>
      <c r="G562" s="223" t="s">
        <v>1386</v>
      </c>
    </row>
    <row r="563" spans="1:7" ht="12.9" customHeight="1" x14ac:dyDescent="0.25">
      <c r="A563" s="160"/>
      <c r="B563" s="223" t="s">
        <v>1102</v>
      </c>
      <c r="C563" s="217">
        <v>0</v>
      </c>
      <c r="D563" s="150"/>
      <c r="E563" s="159"/>
      <c r="F563" s="223" t="s">
        <v>1365</v>
      </c>
      <c r="G563" s="223" t="s">
        <v>1386</v>
      </c>
    </row>
    <row r="564" spans="1:7" ht="12.9" customHeight="1" x14ac:dyDescent="0.25">
      <c r="A564" s="160"/>
      <c r="B564" s="223" t="s">
        <v>1103</v>
      </c>
      <c r="C564" s="217">
        <v>0</v>
      </c>
      <c r="D564" s="150"/>
      <c r="E564" s="159"/>
      <c r="F564" s="223" t="s">
        <v>1366</v>
      </c>
      <c r="G564" s="223" t="s">
        <v>1386</v>
      </c>
    </row>
    <row r="565" spans="1:7" ht="12.9" customHeight="1" x14ac:dyDescent="0.25">
      <c r="A565" s="160"/>
      <c r="B565" s="223" t="s">
        <v>1104</v>
      </c>
      <c r="C565" s="217">
        <v>1262</v>
      </c>
      <c r="D565" s="150"/>
      <c r="E565" s="159"/>
      <c r="F565" s="223" t="s">
        <v>1367</v>
      </c>
      <c r="G565" s="223" t="s">
        <v>1386</v>
      </c>
    </row>
    <row r="566" spans="1:7" ht="12.9" customHeight="1" x14ac:dyDescent="0.25">
      <c r="A566" s="160"/>
      <c r="B566" s="223" t="s">
        <v>1105</v>
      </c>
      <c r="C566" s="217">
        <v>0</v>
      </c>
      <c r="D566" s="150"/>
      <c r="E566" s="159"/>
      <c r="F566" s="223" t="s">
        <v>1368</v>
      </c>
      <c r="G566" s="223" t="s">
        <v>1386</v>
      </c>
    </row>
    <row r="567" spans="1:7" ht="12.9" customHeight="1" x14ac:dyDescent="0.25">
      <c r="A567" s="160"/>
      <c r="B567" s="223" t="s">
        <v>1106</v>
      </c>
      <c r="C567" s="217">
        <v>0</v>
      </c>
      <c r="D567" s="150"/>
      <c r="E567" s="159"/>
      <c r="F567" s="223" t="s">
        <v>1369</v>
      </c>
      <c r="G567" s="223" t="s">
        <v>1386</v>
      </c>
    </row>
    <row r="568" spans="1:7" ht="12.9" customHeight="1" x14ac:dyDescent="0.25">
      <c r="A568" s="160"/>
      <c r="B568" s="223" t="s">
        <v>1107</v>
      </c>
      <c r="C568" s="217">
        <v>34107</v>
      </c>
      <c r="D568" s="150"/>
      <c r="E568" s="159"/>
      <c r="F568" s="223" t="s">
        <v>1370</v>
      </c>
      <c r="G568" s="223" t="s">
        <v>1386</v>
      </c>
    </row>
    <row r="569" spans="1:7" ht="12.9" customHeight="1" x14ac:dyDescent="0.25">
      <c r="A569" s="160"/>
      <c r="B569" s="223" t="s">
        <v>1108</v>
      </c>
      <c r="C569" s="217">
        <v>45668</v>
      </c>
      <c r="D569" s="150"/>
      <c r="E569" s="159"/>
      <c r="F569" s="223" t="s">
        <v>1371</v>
      </c>
      <c r="G569" s="223" t="s">
        <v>1386</v>
      </c>
    </row>
    <row r="570" spans="1:7" ht="12.9" customHeight="1" x14ac:dyDescent="0.25">
      <c r="A570" s="160"/>
      <c r="B570" s="223" t="s">
        <v>1109</v>
      </c>
      <c r="C570" s="217">
        <v>143755</v>
      </c>
      <c r="D570" s="150"/>
      <c r="E570" s="159"/>
      <c r="F570" s="223" t="s">
        <v>1372</v>
      </c>
      <c r="G570" s="223" t="s">
        <v>1386</v>
      </c>
    </row>
    <row r="571" spans="1:7" ht="12.9" customHeight="1" x14ac:dyDescent="0.25">
      <c r="A571" s="160"/>
      <c r="B571" s="223" t="s">
        <v>1110</v>
      </c>
      <c r="C571" s="217">
        <v>31434</v>
      </c>
      <c r="D571" s="150"/>
      <c r="E571" s="159"/>
      <c r="F571" s="223" t="s">
        <v>1373</v>
      </c>
      <c r="G571" s="223" t="s">
        <v>1386</v>
      </c>
    </row>
    <row r="572" spans="1:7" ht="12.9" customHeight="1" x14ac:dyDescent="0.25">
      <c r="A572" s="160"/>
      <c r="B572" s="223" t="s">
        <v>1111</v>
      </c>
      <c r="C572" s="217">
        <v>239708</v>
      </c>
      <c r="D572" s="150"/>
      <c r="E572" s="159"/>
      <c r="F572" s="223" t="s">
        <v>1374</v>
      </c>
      <c r="G572" s="223" t="s">
        <v>1386</v>
      </c>
    </row>
    <row r="573" spans="1:7" ht="12.9" customHeight="1" x14ac:dyDescent="0.25">
      <c r="A573" s="160"/>
      <c r="B573" s="223" t="s">
        <v>1690</v>
      </c>
      <c r="C573" s="217">
        <v>5242</v>
      </c>
      <c r="D573" s="150"/>
      <c r="E573" s="159"/>
      <c r="F573" s="223" t="s">
        <v>1375</v>
      </c>
      <c r="G573" s="223" t="s">
        <v>1386</v>
      </c>
    </row>
    <row r="574" spans="1:7" ht="12.9" customHeight="1" x14ac:dyDescent="0.25">
      <c r="A574" s="160"/>
      <c r="B574" s="223" t="s">
        <v>1112</v>
      </c>
      <c r="C574" s="217">
        <v>5242</v>
      </c>
      <c r="D574" s="150"/>
      <c r="E574" s="159"/>
      <c r="F574" s="223" t="s">
        <v>1376</v>
      </c>
      <c r="G574" s="223" t="s">
        <v>1386</v>
      </c>
    </row>
    <row r="575" spans="1:7" ht="12.9" customHeight="1" x14ac:dyDescent="0.25">
      <c r="A575" s="160"/>
      <c r="B575" s="223" t="s">
        <v>1113</v>
      </c>
      <c r="C575" s="217">
        <v>0</v>
      </c>
      <c r="D575" s="150"/>
      <c r="E575" s="159"/>
      <c r="F575" s="223" t="s">
        <v>1377</v>
      </c>
      <c r="G575" s="223" t="s">
        <v>1387</v>
      </c>
    </row>
    <row r="576" spans="1:7" ht="12.9" customHeight="1" x14ac:dyDescent="0.25">
      <c r="A576" s="160"/>
      <c r="B576" s="223" t="s">
        <v>1113</v>
      </c>
      <c r="C576" s="217">
        <v>0</v>
      </c>
      <c r="D576" s="150"/>
      <c r="E576" s="159"/>
      <c r="F576" s="223" t="s">
        <v>1378</v>
      </c>
      <c r="G576" s="223" t="s">
        <v>1387</v>
      </c>
    </row>
    <row r="577" spans="1:7" ht="12.9" customHeight="1" x14ac:dyDescent="0.25">
      <c r="A577" s="160"/>
      <c r="B577" s="223" t="s">
        <v>1113</v>
      </c>
      <c r="C577" s="217">
        <v>0</v>
      </c>
      <c r="D577" s="150"/>
      <c r="E577" s="159"/>
      <c r="F577" s="223" t="s">
        <v>1379</v>
      </c>
      <c r="G577" s="223" t="s">
        <v>1387</v>
      </c>
    </row>
    <row r="578" spans="1:7" ht="12.9" customHeight="1" x14ac:dyDescent="0.25">
      <c r="A578" s="160"/>
      <c r="B578" s="223" t="s">
        <v>1113</v>
      </c>
      <c r="C578" s="217">
        <v>0</v>
      </c>
      <c r="D578" s="150"/>
      <c r="E578" s="159"/>
      <c r="F578" s="223" t="s">
        <v>1380</v>
      </c>
      <c r="G578" s="223" t="s">
        <v>1387</v>
      </c>
    </row>
    <row r="579" spans="1:7" ht="12.9" customHeight="1" x14ac:dyDescent="0.25">
      <c r="A579" s="160"/>
      <c r="B579" s="223" t="s">
        <v>1113</v>
      </c>
      <c r="C579" s="217">
        <v>0</v>
      </c>
      <c r="D579" s="150"/>
      <c r="E579" s="159"/>
      <c r="F579" s="223" t="s">
        <v>1381</v>
      </c>
      <c r="G579" s="223" t="s">
        <v>1387</v>
      </c>
    </row>
    <row r="580" spans="1:7" ht="12.9" customHeight="1" x14ac:dyDescent="0.25">
      <c r="A580" s="160"/>
      <c r="B580" s="223" t="s">
        <v>1114</v>
      </c>
      <c r="C580" s="217">
        <v>0</v>
      </c>
      <c r="D580" s="150"/>
      <c r="E580" s="159"/>
      <c r="F580" s="223" t="s">
        <v>1382</v>
      </c>
      <c r="G580" s="223" t="s">
        <v>1387</v>
      </c>
    </row>
    <row r="581" spans="1:7" ht="12.9" customHeight="1" x14ac:dyDescent="0.25">
      <c r="A581" s="160"/>
      <c r="B581" s="223" t="s">
        <v>1114</v>
      </c>
      <c r="C581" s="217">
        <v>0</v>
      </c>
      <c r="D581" s="150"/>
      <c r="E581" s="159"/>
      <c r="F581" s="223" t="s">
        <v>1383</v>
      </c>
      <c r="G581" s="223" t="s">
        <v>1387</v>
      </c>
    </row>
    <row r="582" spans="1:7" ht="12.9" customHeight="1" x14ac:dyDescent="0.25">
      <c r="A582" s="160"/>
      <c r="B582" s="223" t="s">
        <v>1114</v>
      </c>
      <c r="C582" s="217">
        <v>0</v>
      </c>
      <c r="D582" s="150"/>
      <c r="E582" s="159"/>
      <c r="F582" s="223" t="s">
        <v>1384</v>
      </c>
      <c r="G582" s="223" t="s">
        <v>1387</v>
      </c>
    </row>
    <row r="583" spans="1:7" ht="12.9" customHeight="1" x14ac:dyDescent="0.25">
      <c r="A583" s="160"/>
      <c r="B583" s="223" t="s">
        <v>1115</v>
      </c>
      <c r="C583" s="217">
        <v>524000</v>
      </c>
      <c r="D583" s="150"/>
      <c r="E583" s="159"/>
      <c r="F583" s="223" t="s">
        <v>1385</v>
      </c>
      <c r="G583" s="223" t="s">
        <v>1388</v>
      </c>
    </row>
    <row r="584" spans="1:7" ht="12.9" customHeight="1" x14ac:dyDescent="0.25">
      <c r="A584" s="191"/>
      <c r="B584" s="192" t="s">
        <v>1389</v>
      </c>
      <c r="C584" s="193">
        <v>0</v>
      </c>
      <c r="D584" s="139"/>
      <c r="E584" s="203"/>
      <c r="F584" s="224"/>
      <c r="G584" s="224"/>
    </row>
    <row r="585" spans="1:7" ht="14.25" customHeight="1" x14ac:dyDescent="0.25">
      <c r="A585" s="197"/>
      <c r="B585" s="200" t="s">
        <v>12</v>
      </c>
      <c r="C585" s="151">
        <f>+C586</f>
        <v>3510000</v>
      </c>
      <c r="D585" s="150"/>
      <c r="E585" s="149"/>
      <c r="F585" s="163"/>
      <c r="G585" s="163"/>
    </row>
    <row r="586" spans="1:7" ht="14.25" customHeight="1" x14ac:dyDescent="0.25">
      <c r="A586" s="197"/>
      <c r="B586" s="175" t="s">
        <v>1691</v>
      </c>
      <c r="C586" s="162">
        <v>3510000</v>
      </c>
      <c r="D586" s="150"/>
      <c r="E586" s="149"/>
      <c r="F586" s="163"/>
      <c r="G586" s="163">
        <v>1723</v>
      </c>
    </row>
    <row r="587" spans="1:7" ht="14.25" customHeight="1" x14ac:dyDescent="0.25">
      <c r="A587" s="197"/>
      <c r="B587" s="161"/>
      <c r="C587" s="162"/>
      <c r="D587" s="150"/>
      <c r="E587" s="149"/>
      <c r="F587" s="163"/>
      <c r="G587" s="163"/>
    </row>
    <row r="588" spans="1:7" ht="15" customHeight="1" x14ac:dyDescent="0.25">
      <c r="A588" s="199"/>
      <c r="B588" s="200" t="s">
        <v>13</v>
      </c>
      <c r="C588" s="151">
        <f>C589+C590+C602+C603</f>
        <v>95579064</v>
      </c>
      <c r="D588" s="150"/>
      <c r="E588" s="151"/>
      <c r="F588" s="163"/>
      <c r="G588" s="163"/>
    </row>
    <row r="589" spans="1:7" ht="14.25" customHeight="1" x14ac:dyDescent="0.25">
      <c r="A589" s="197"/>
      <c r="B589" s="198" t="s">
        <v>14</v>
      </c>
      <c r="C589" s="149">
        <v>0</v>
      </c>
      <c r="D589" s="150"/>
      <c r="E589" s="149"/>
      <c r="F589" s="163"/>
      <c r="G589" s="163"/>
    </row>
    <row r="590" spans="1:7" ht="14.25" customHeight="1" x14ac:dyDescent="0.25">
      <c r="A590" s="199"/>
      <c r="B590" s="201" t="s">
        <v>15</v>
      </c>
      <c r="C590" s="149">
        <f>C591+C595</f>
        <v>59582966</v>
      </c>
      <c r="D590" s="150"/>
      <c r="E590" s="152"/>
      <c r="F590" s="163"/>
      <c r="G590" s="163"/>
    </row>
    <row r="591" spans="1:7" ht="12.9" customHeight="1" x14ac:dyDescent="0.25">
      <c r="A591" s="199"/>
      <c r="B591" s="202" t="s">
        <v>81</v>
      </c>
      <c r="C591" s="168">
        <f>SUM(C592:C594)</f>
        <v>55967150</v>
      </c>
      <c r="D591" s="150"/>
      <c r="E591" s="252"/>
      <c r="F591" s="163"/>
      <c r="G591" s="163"/>
    </row>
    <row r="592" spans="1:7" ht="12.9" customHeight="1" x14ac:dyDescent="0.25">
      <c r="A592" s="194"/>
      <c r="B592" s="213" t="s">
        <v>1692</v>
      </c>
      <c r="C592" s="195">
        <v>55943150</v>
      </c>
      <c r="D592" s="179"/>
      <c r="E592" s="253"/>
      <c r="F592" s="163"/>
      <c r="G592" s="196">
        <v>311</v>
      </c>
    </row>
    <row r="593" spans="1:7" ht="12.9" customHeight="1" x14ac:dyDescent="0.25">
      <c r="A593" s="160"/>
      <c r="B593" s="175" t="s">
        <v>1693</v>
      </c>
      <c r="C593" s="162">
        <v>24000</v>
      </c>
      <c r="D593" s="150"/>
      <c r="E593" s="159"/>
      <c r="F593" s="163"/>
      <c r="G593" s="163">
        <v>311</v>
      </c>
    </row>
    <row r="594" spans="1:7" ht="12.9" customHeight="1" x14ac:dyDescent="0.25">
      <c r="A594" s="160"/>
      <c r="B594" s="175"/>
      <c r="C594" s="162"/>
      <c r="D594" s="150"/>
      <c r="E594" s="159"/>
      <c r="F594" s="163"/>
      <c r="G594" s="163"/>
    </row>
    <row r="595" spans="1:7" ht="12.9" customHeight="1" x14ac:dyDescent="0.25">
      <c r="A595" s="92"/>
      <c r="B595" s="166" t="s">
        <v>17</v>
      </c>
      <c r="C595" s="164">
        <f>SUM(C596:C601)</f>
        <v>3615816</v>
      </c>
      <c r="D595" s="150"/>
      <c r="E595" s="159"/>
      <c r="F595" s="163"/>
      <c r="G595" s="163"/>
    </row>
    <row r="596" spans="1:7" ht="12.9" customHeight="1" x14ac:dyDescent="0.25">
      <c r="A596" s="160"/>
      <c r="B596" s="169" t="s">
        <v>1694</v>
      </c>
      <c r="C596" s="162">
        <v>983</v>
      </c>
      <c r="D596" s="150"/>
      <c r="E596" s="252"/>
      <c r="F596" s="163"/>
      <c r="G596" s="163">
        <v>3687</v>
      </c>
    </row>
    <row r="597" spans="1:7" ht="12.9" customHeight="1" x14ac:dyDescent="0.25">
      <c r="A597" s="160"/>
      <c r="B597" s="169" t="s">
        <v>1390</v>
      </c>
      <c r="C597" s="162">
        <v>66000</v>
      </c>
      <c r="D597" s="150"/>
      <c r="E597" s="252"/>
      <c r="F597" s="163"/>
      <c r="G597" s="163">
        <v>4611</v>
      </c>
    </row>
    <row r="598" spans="1:7" ht="12.9" customHeight="1" x14ac:dyDescent="0.25">
      <c r="A598" s="160"/>
      <c r="B598" s="169" t="s">
        <v>1404</v>
      </c>
      <c r="C598" s="162">
        <v>2001580</v>
      </c>
      <c r="D598" s="150"/>
      <c r="E598" s="252"/>
      <c r="F598" s="163"/>
      <c r="G598" s="163">
        <v>4681</v>
      </c>
    </row>
    <row r="599" spans="1:7" ht="12.9" customHeight="1" x14ac:dyDescent="0.25">
      <c r="A599" s="160"/>
      <c r="B599" s="169" t="s">
        <v>1405</v>
      </c>
      <c r="C599" s="162">
        <v>1545853</v>
      </c>
      <c r="D599" s="150"/>
      <c r="E599" s="252"/>
      <c r="F599" s="163"/>
      <c r="G599" s="163">
        <v>4692</v>
      </c>
    </row>
    <row r="600" spans="1:7" ht="12.9" customHeight="1" x14ac:dyDescent="0.25">
      <c r="A600" s="160"/>
      <c r="B600" s="169" t="s">
        <v>1695</v>
      </c>
      <c r="C600" s="162">
        <v>1400</v>
      </c>
      <c r="D600" s="150"/>
      <c r="E600" s="252"/>
      <c r="F600" s="163"/>
      <c r="G600" s="163">
        <v>4794</v>
      </c>
    </row>
    <row r="601" spans="1:7" ht="12.9" customHeight="1" x14ac:dyDescent="0.25">
      <c r="A601" s="160"/>
      <c r="B601" s="169"/>
      <c r="C601" s="162"/>
      <c r="D601" s="150"/>
      <c r="E601" s="252"/>
      <c r="F601" s="163"/>
      <c r="G601" s="163"/>
    </row>
    <row r="602" spans="1:7" ht="14.25" customHeight="1" x14ac:dyDescent="0.25">
      <c r="A602" s="92"/>
      <c r="B602" s="148" t="s">
        <v>18</v>
      </c>
      <c r="C602" s="149">
        <v>0</v>
      </c>
      <c r="D602" s="150"/>
      <c r="E602" s="152"/>
      <c r="F602" s="163"/>
      <c r="G602" s="163"/>
    </row>
    <row r="603" spans="1:7" ht="14.25" customHeight="1" x14ac:dyDescent="0.25">
      <c r="A603" s="160"/>
      <c r="B603" s="148" t="s">
        <v>19</v>
      </c>
      <c r="C603" s="149">
        <f>C604+C611</f>
        <v>35996098</v>
      </c>
      <c r="D603" s="150"/>
      <c r="E603" s="152"/>
      <c r="F603" s="163"/>
      <c r="G603" s="163"/>
    </row>
    <row r="604" spans="1:7" ht="12.9" customHeight="1" x14ac:dyDescent="0.25">
      <c r="A604" s="92"/>
      <c r="B604" s="166" t="s">
        <v>87</v>
      </c>
      <c r="C604" s="168">
        <f>SUM(C605:C609)</f>
        <v>860970</v>
      </c>
      <c r="D604" s="150"/>
      <c r="E604" s="252"/>
      <c r="F604" s="163"/>
      <c r="G604" s="163"/>
    </row>
    <row r="605" spans="1:7" ht="12.9" customHeight="1" x14ac:dyDescent="0.25">
      <c r="A605" s="92"/>
      <c r="B605" s="169" t="s">
        <v>1391</v>
      </c>
      <c r="C605" s="162">
        <v>597440</v>
      </c>
      <c r="D605" s="150"/>
      <c r="E605" s="252"/>
      <c r="F605" s="163"/>
      <c r="G605" s="163">
        <v>3811</v>
      </c>
    </row>
    <row r="606" spans="1:7" ht="12.9" customHeight="1" x14ac:dyDescent="0.25">
      <c r="A606" s="92"/>
      <c r="B606" s="169" t="s">
        <v>1392</v>
      </c>
      <c r="C606" s="162">
        <v>25520</v>
      </c>
      <c r="D606" s="150"/>
      <c r="E606" s="252"/>
      <c r="F606" s="163"/>
      <c r="G606" s="163">
        <v>3812</v>
      </c>
    </row>
    <row r="607" spans="1:7" ht="12.9" customHeight="1" x14ac:dyDescent="0.25">
      <c r="A607" s="92"/>
      <c r="B607" s="169" t="s">
        <v>1393</v>
      </c>
      <c r="C607" s="162">
        <v>65990</v>
      </c>
      <c r="D607" s="150"/>
      <c r="E607" s="252"/>
      <c r="F607" s="163"/>
      <c r="G607" s="163">
        <v>3813</v>
      </c>
    </row>
    <row r="608" spans="1:7" ht="12.9" customHeight="1" x14ac:dyDescent="0.25">
      <c r="A608" s="92"/>
      <c r="B608" s="169" t="s">
        <v>1394</v>
      </c>
      <c r="C608" s="162">
        <v>68770</v>
      </c>
      <c r="D608" s="150"/>
      <c r="E608" s="252"/>
      <c r="F608" s="163"/>
      <c r="G608" s="163">
        <v>3814</v>
      </c>
    </row>
    <row r="609" spans="1:7" ht="12.9" customHeight="1" x14ac:dyDescent="0.25">
      <c r="A609" s="92"/>
      <c r="B609" s="169" t="s">
        <v>1395</v>
      </c>
      <c r="C609" s="162">
        <v>103250</v>
      </c>
      <c r="D609" s="150"/>
      <c r="E609" s="252"/>
      <c r="F609" s="163"/>
      <c r="G609" s="163">
        <v>3815</v>
      </c>
    </row>
    <row r="610" spans="1:7" ht="12.9" customHeight="1" x14ac:dyDescent="0.25">
      <c r="A610" s="92"/>
      <c r="B610" s="166"/>
      <c r="C610" s="168"/>
      <c r="D610" s="150"/>
      <c r="E610" s="252"/>
      <c r="F610" s="163"/>
      <c r="G610" s="163"/>
    </row>
    <row r="611" spans="1:7" ht="12.9" customHeight="1" x14ac:dyDescent="0.25">
      <c r="A611" s="160"/>
      <c r="B611" s="166" t="s">
        <v>88</v>
      </c>
      <c r="C611" s="168">
        <f>SUM(C612:C614)</f>
        <v>35135128</v>
      </c>
      <c r="D611" s="150"/>
      <c r="E611" s="252"/>
      <c r="F611" s="163"/>
      <c r="G611" s="163"/>
    </row>
    <row r="612" spans="1:7" ht="12.9" customHeight="1" x14ac:dyDescent="0.25">
      <c r="A612" s="160"/>
      <c r="B612" s="175" t="s">
        <v>1396</v>
      </c>
      <c r="C612" s="162">
        <v>35159128</v>
      </c>
      <c r="D612" s="150"/>
      <c r="E612" s="252"/>
      <c r="F612" s="163"/>
      <c r="G612" s="163">
        <v>3841</v>
      </c>
    </row>
    <row r="613" spans="1:7" ht="12.9" customHeight="1" x14ac:dyDescent="0.25">
      <c r="A613" s="160"/>
      <c r="B613" s="175" t="s">
        <v>1696</v>
      </c>
      <c r="C613" s="162">
        <v>-24000</v>
      </c>
      <c r="D613" s="150"/>
      <c r="E613" s="252"/>
      <c r="F613" s="163"/>
      <c r="G613" s="163">
        <v>3894</v>
      </c>
    </row>
    <row r="614" spans="1:7" ht="12.9" customHeight="1" x14ac:dyDescent="0.25">
      <c r="A614" s="160"/>
      <c r="B614" s="161"/>
      <c r="C614" s="165"/>
      <c r="D614" s="150"/>
      <c r="E614" s="252"/>
      <c r="F614" s="163"/>
      <c r="G614" s="163"/>
    </row>
    <row r="615" spans="1:7" ht="15.75" customHeight="1" x14ac:dyDescent="0.25">
      <c r="A615" s="160"/>
      <c r="B615" s="154" t="s">
        <v>20</v>
      </c>
      <c r="C615" s="151">
        <f>C616+C632</f>
        <v>7670160</v>
      </c>
      <c r="D615" s="150"/>
      <c r="E615" s="254"/>
      <c r="F615" s="163"/>
      <c r="G615" s="163"/>
    </row>
    <row r="616" spans="1:7" ht="15.75" customHeight="1" x14ac:dyDescent="0.25">
      <c r="A616" s="171"/>
      <c r="B616" s="172" t="s">
        <v>89</v>
      </c>
      <c r="C616" s="173">
        <f>SUM(C617:C630)</f>
        <v>5342043</v>
      </c>
      <c r="D616" s="174"/>
      <c r="E616" s="255"/>
      <c r="F616" s="163"/>
      <c r="G616" s="163"/>
    </row>
    <row r="617" spans="1:7" ht="15.75" customHeight="1" x14ac:dyDescent="0.25">
      <c r="A617" s="171"/>
      <c r="B617" s="175" t="s">
        <v>1711</v>
      </c>
      <c r="C617" s="165">
        <v>19526</v>
      </c>
      <c r="D617" s="174"/>
      <c r="E617" s="255"/>
      <c r="F617" s="175" t="s">
        <v>1697</v>
      </c>
      <c r="G617" s="163">
        <v>391</v>
      </c>
    </row>
    <row r="618" spans="1:7" ht="15.75" customHeight="1" x14ac:dyDescent="0.25">
      <c r="A618" s="171"/>
      <c r="B618" s="175" t="s">
        <v>1712</v>
      </c>
      <c r="C618" s="165">
        <v>16710</v>
      </c>
      <c r="D618" s="174"/>
      <c r="E618" s="255"/>
      <c r="F618" s="175" t="s">
        <v>1698</v>
      </c>
      <c r="G618" s="163">
        <v>391</v>
      </c>
    </row>
    <row r="619" spans="1:7" ht="15.75" customHeight="1" x14ac:dyDescent="0.25">
      <c r="A619" s="171"/>
      <c r="B619" s="175" t="s">
        <v>1713</v>
      </c>
      <c r="C619" s="165">
        <v>16710</v>
      </c>
      <c r="D619" s="174"/>
      <c r="E619" s="255"/>
      <c r="F619" s="175" t="s">
        <v>1699</v>
      </c>
      <c r="G619" s="163">
        <v>391</v>
      </c>
    </row>
    <row r="620" spans="1:7" ht="15.75" customHeight="1" x14ac:dyDescent="0.25">
      <c r="A620" s="171"/>
      <c r="B620" s="175" t="s">
        <v>1714</v>
      </c>
      <c r="C620" s="165">
        <v>405130</v>
      </c>
      <c r="D620" s="174"/>
      <c r="E620" s="255"/>
      <c r="F620" s="175" t="s">
        <v>1700</v>
      </c>
      <c r="G620" s="163">
        <v>391</v>
      </c>
    </row>
    <row r="621" spans="1:7" ht="15.75" customHeight="1" x14ac:dyDescent="0.25">
      <c r="A621" s="171"/>
      <c r="B621" s="175" t="s">
        <v>1715</v>
      </c>
      <c r="C621" s="165">
        <v>14343</v>
      </c>
      <c r="D621" s="174"/>
      <c r="E621" s="255"/>
      <c r="F621" s="175" t="s">
        <v>1701</v>
      </c>
      <c r="G621" s="163">
        <v>391</v>
      </c>
    </row>
    <row r="622" spans="1:7" ht="15.75" customHeight="1" x14ac:dyDescent="0.25">
      <c r="A622" s="171"/>
      <c r="B622" s="175" t="s">
        <v>1716</v>
      </c>
      <c r="C622" s="165">
        <v>151976</v>
      </c>
      <c r="D622" s="174"/>
      <c r="E622" s="255"/>
      <c r="F622" s="175" t="s">
        <v>1702</v>
      </c>
      <c r="G622" s="163">
        <v>391</v>
      </c>
    </row>
    <row r="623" spans="1:7" ht="15.75" customHeight="1" x14ac:dyDescent="0.25">
      <c r="A623" s="171"/>
      <c r="B623" s="175" t="s">
        <v>1717</v>
      </c>
      <c r="C623" s="165">
        <v>427806</v>
      </c>
      <c r="D623" s="174"/>
      <c r="E623" s="255"/>
      <c r="F623" s="175" t="s">
        <v>1703</v>
      </c>
      <c r="G623" s="163">
        <v>391</v>
      </c>
    </row>
    <row r="624" spans="1:7" ht="15.75" customHeight="1" x14ac:dyDescent="0.25">
      <c r="A624" s="171"/>
      <c r="B624" s="175" t="s">
        <v>1718</v>
      </c>
      <c r="C624" s="165">
        <v>6692</v>
      </c>
      <c r="D624" s="174"/>
      <c r="E624" s="255"/>
      <c r="F624" s="175" t="s">
        <v>1704</v>
      </c>
      <c r="G624" s="163">
        <v>391</v>
      </c>
    </row>
    <row r="625" spans="1:7" ht="15.75" customHeight="1" x14ac:dyDescent="0.25">
      <c r="A625" s="171"/>
      <c r="B625" s="175" t="s">
        <v>1719</v>
      </c>
      <c r="C625" s="165">
        <v>1716379</v>
      </c>
      <c r="D625" s="174"/>
      <c r="E625" s="255"/>
      <c r="F625" s="175" t="s">
        <v>1705</v>
      </c>
      <c r="G625" s="163">
        <v>391</v>
      </c>
    </row>
    <row r="626" spans="1:7" ht="15.75" customHeight="1" x14ac:dyDescent="0.25">
      <c r="A626" s="171"/>
      <c r="B626" s="175" t="s">
        <v>1720</v>
      </c>
      <c r="C626" s="165">
        <v>120145</v>
      </c>
      <c r="D626" s="174"/>
      <c r="E626" s="255"/>
      <c r="F626" s="175" t="s">
        <v>1706</v>
      </c>
      <c r="G626" s="163">
        <v>391</v>
      </c>
    </row>
    <row r="627" spans="1:7" ht="15.75" customHeight="1" x14ac:dyDescent="0.25">
      <c r="A627" s="171"/>
      <c r="B627" s="175" t="s">
        <v>1721</v>
      </c>
      <c r="C627" s="165">
        <v>322106</v>
      </c>
      <c r="D627" s="174"/>
      <c r="E627" s="255"/>
      <c r="F627" s="175" t="s">
        <v>1707</v>
      </c>
      <c r="G627" s="163">
        <v>391</v>
      </c>
    </row>
    <row r="628" spans="1:7" ht="15.75" customHeight="1" x14ac:dyDescent="0.25">
      <c r="A628" s="171"/>
      <c r="B628" s="175" t="s">
        <v>1722</v>
      </c>
      <c r="C628" s="165">
        <v>656168</v>
      </c>
      <c r="D628" s="174"/>
      <c r="E628" s="255"/>
      <c r="F628" s="175" t="s">
        <v>1708</v>
      </c>
      <c r="G628" s="163">
        <v>391</v>
      </c>
    </row>
    <row r="629" spans="1:7" ht="15.75" customHeight="1" x14ac:dyDescent="0.25">
      <c r="A629" s="171"/>
      <c r="B629" s="175" t="s">
        <v>1723</v>
      </c>
      <c r="C629" s="165">
        <v>60000</v>
      </c>
      <c r="D629" s="174"/>
      <c r="E629" s="255"/>
      <c r="F629" s="175" t="s">
        <v>1709</v>
      </c>
      <c r="G629" s="163">
        <v>391</v>
      </c>
    </row>
    <row r="630" spans="1:7" ht="15.75" customHeight="1" x14ac:dyDescent="0.25">
      <c r="A630" s="171"/>
      <c r="B630" s="175" t="s">
        <v>1724</v>
      </c>
      <c r="C630" s="165">
        <v>1408352</v>
      </c>
      <c r="D630" s="174"/>
      <c r="E630" s="255"/>
      <c r="F630" s="175" t="s">
        <v>1710</v>
      </c>
      <c r="G630" s="163">
        <v>391</v>
      </c>
    </row>
    <row r="631" spans="1:7" ht="15.75" customHeight="1" x14ac:dyDescent="0.25">
      <c r="A631" s="171"/>
      <c r="B631" s="161"/>
      <c r="C631" s="165"/>
      <c r="D631" s="174"/>
      <c r="E631" s="255"/>
      <c r="F631" s="175"/>
      <c r="G631" s="163"/>
    </row>
    <row r="632" spans="1:7" ht="15.75" customHeight="1" x14ac:dyDescent="0.25">
      <c r="A632" s="171"/>
      <c r="B632" s="172" t="s">
        <v>90</v>
      </c>
      <c r="C632" s="173">
        <f>SUM(C633:C642)</f>
        <v>2328117</v>
      </c>
      <c r="D632" s="174"/>
      <c r="E632" s="255"/>
      <c r="F632" s="163"/>
      <c r="G632" s="163"/>
    </row>
    <row r="633" spans="1:7" ht="15.75" customHeight="1" x14ac:dyDescent="0.25">
      <c r="A633" s="171"/>
      <c r="B633" s="175" t="s">
        <v>1725</v>
      </c>
      <c r="C633" s="165">
        <v>85325</v>
      </c>
      <c r="D633" s="174"/>
      <c r="E633" s="255"/>
      <c r="F633" s="163"/>
      <c r="G633" s="163">
        <v>392</v>
      </c>
    </row>
    <row r="634" spans="1:7" ht="15.75" customHeight="1" x14ac:dyDescent="0.25">
      <c r="A634" s="171"/>
      <c r="B634" s="175" t="s">
        <v>1725</v>
      </c>
      <c r="C634" s="165">
        <v>20750</v>
      </c>
      <c r="D634" s="174"/>
      <c r="E634" s="255"/>
      <c r="F634" s="163"/>
      <c r="G634" s="163">
        <v>392</v>
      </c>
    </row>
    <row r="635" spans="1:7" ht="15.75" customHeight="1" x14ac:dyDescent="0.25">
      <c r="A635" s="171"/>
      <c r="B635" s="175" t="s">
        <v>1726</v>
      </c>
      <c r="C635" s="165">
        <v>185934</v>
      </c>
      <c r="D635" s="174"/>
      <c r="E635" s="255"/>
      <c r="F635" s="163"/>
      <c r="G635" s="163">
        <v>392</v>
      </c>
    </row>
    <row r="636" spans="1:7" ht="15.75" customHeight="1" x14ac:dyDescent="0.25">
      <c r="A636" s="171"/>
      <c r="B636" s="175" t="s">
        <v>1397</v>
      </c>
      <c r="C636" s="165">
        <v>41139</v>
      </c>
      <c r="D636" s="174"/>
      <c r="E636" s="255"/>
      <c r="F636" s="163"/>
      <c r="G636" s="163">
        <v>392</v>
      </c>
    </row>
    <row r="637" spans="1:7" ht="15.75" customHeight="1" x14ac:dyDescent="0.25">
      <c r="A637" s="171"/>
      <c r="B637" s="175" t="s">
        <v>1398</v>
      </c>
      <c r="C637" s="165">
        <v>9020</v>
      </c>
      <c r="D637" s="174"/>
      <c r="E637" s="255"/>
      <c r="F637" s="163"/>
      <c r="G637" s="163">
        <v>392</v>
      </c>
    </row>
    <row r="638" spans="1:7" ht="15.75" customHeight="1" x14ac:dyDescent="0.25">
      <c r="A638" s="171"/>
      <c r="B638" s="175" t="s">
        <v>1727</v>
      </c>
      <c r="C638" s="165">
        <v>60382</v>
      </c>
      <c r="D638" s="174"/>
      <c r="E638" s="255"/>
      <c r="F638" s="163"/>
      <c r="G638" s="163">
        <v>392</v>
      </c>
    </row>
    <row r="639" spans="1:7" ht="15.75" customHeight="1" x14ac:dyDescent="0.25">
      <c r="A639" s="171"/>
      <c r="B639" s="175" t="s">
        <v>1728</v>
      </c>
      <c r="C639" s="165">
        <v>5080</v>
      </c>
      <c r="D639" s="174"/>
      <c r="E639" s="255"/>
      <c r="F639" s="163"/>
      <c r="G639" s="163">
        <v>392</v>
      </c>
    </row>
    <row r="640" spans="1:7" ht="15.75" customHeight="1" x14ac:dyDescent="0.25">
      <c r="A640" s="171"/>
      <c r="B640" s="175" t="s">
        <v>1729</v>
      </c>
      <c r="C640" s="165">
        <v>69018</v>
      </c>
      <c r="D640" s="174"/>
      <c r="E640" s="255"/>
      <c r="F640" s="163"/>
      <c r="G640" s="163">
        <v>392</v>
      </c>
    </row>
    <row r="641" spans="1:7" ht="15.75" customHeight="1" x14ac:dyDescent="0.25">
      <c r="A641" s="171"/>
      <c r="B641" s="175" t="s">
        <v>1730</v>
      </c>
      <c r="C641" s="165">
        <v>951255</v>
      </c>
      <c r="D641" s="174"/>
      <c r="E641" s="255"/>
      <c r="F641" s="163"/>
      <c r="G641" s="163">
        <v>392</v>
      </c>
    </row>
    <row r="642" spans="1:7" ht="15.75" customHeight="1" x14ac:dyDescent="0.25">
      <c r="A642" s="171"/>
      <c r="B642" s="175" t="s">
        <v>1731</v>
      </c>
      <c r="C642" s="165">
        <v>900214</v>
      </c>
      <c r="D642" s="174"/>
      <c r="E642" s="255"/>
      <c r="F642" s="163"/>
      <c r="G642" s="163">
        <v>392</v>
      </c>
    </row>
    <row r="643" spans="1:7" ht="15.75" customHeight="1" thickBot="1" x14ac:dyDescent="0.3">
      <c r="A643" s="171"/>
      <c r="B643" s="175"/>
      <c r="C643" s="165"/>
      <c r="D643" s="174"/>
      <c r="E643" s="255"/>
      <c r="F643" s="163"/>
      <c r="G643" s="163"/>
    </row>
    <row r="644" spans="1:7" ht="20.25" customHeight="1" thickBot="1" x14ac:dyDescent="0.3">
      <c r="A644" s="176"/>
      <c r="B644" s="62" t="s">
        <v>3</v>
      </c>
      <c r="C644" s="48">
        <f>C5+C588+C615</f>
        <v>2204082634</v>
      </c>
      <c r="D644" s="177"/>
      <c r="E644" s="267"/>
      <c r="F644" s="163"/>
      <c r="G644" s="163"/>
    </row>
    <row r="645" spans="1:7" ht="0.75" customHeight="1" thickBot="1" x14ac:dyDescent="0.3">
      <c r="A645" s="178"/>
      <c r="B645" s="140"/>
      <c r="C645" s="141"/>
      <c r="D645" s="179"/>
      <c r="E645" s="268"/>
      <c r="F645" s="163"/>
      <c r="G645" s="163"/>
    </row>
    <row r="646" spans="1:7" ht="15" customHeight="1" x14ac:dyDescent="0.25">
      <c r="A646" s="91"/>
      <c r="B646" s="180" t="s">
        <v>21</v>
      </c>
      <c r="C646" s="151">
        <f>SUM(C647:C650)</f>
        <v>1354818689</v>
      </c>
      <c r="D646" s="150"/>
      <c r="E646" s="254"/>
      <c r="F646" s="163"/>
      <c r="G646" s="163"/>
    </row>
    <row r="647" spans="1:7" ht="14.25" customHeight="1" x14ac:dyDescent="0.25">
      <c r="A647" s="160"/>
      <c r="B647" s="167" t="s">
        <v>27</v>
      </c>
      <c r="C647" s="168">
        <v>402100000</v>
      </c>
      <c r="D647" s="150"/>
      <c r="E647" s="269"/>
      <c r="F647" s="163"/>
      <c r="G647" s="163">
        <v>411</v>
      </c>
    </row>
    <row r="648" spans="1:7" ht="14.25" customHeight="1" x14ac:dyDescent="0.25">
      <c r="A648" s="160"/>
      <c r="B648" s="167" t="s">
        <v>61</v>
      </c>
      <c r="C648" s="168">
        <v>1009900000</v>
      </c>
      <c r="D648" s="150"/>
      <c r="E648" s="269"/>
      <c r="F648" s="163"/>
      <c r="G648" s="163">
        <v>412</v>
      </c>
    </row>
    <row r="649" spans="1:7" ht="14.25" customHeight="1" x14ac:dyDescent="0.25">
      <c r="A649" s="92"/>
      <c r="B649" s="167" t="s">
        <v>28</v>
      </c>
      <c r="C649" s="168">
        <v>-57181311</v>
      </c>
      <c r="D649" s="150"/>
      <c r="E649" s="269"/>
      <c r="F649" s="163"/>
      <c r="G649" s="163">
        <v>413</v>
      </c>
    </row>
    <row r="650" spans="1:7" ht="14.25" customHeight="1" x14ac:dyDescent="0.25">
      <c r="A650" s="160"/>
      <c r="B650" s="167" t="s">
        <v>30</v>
      </c>
      <c r="C650" s="168">
        <v>0</v>
      </c>
      <c r="D650" s="150"/>
      <c r="E650" s="269"/>
      <c r="F650" s="163"/>
      <c r="G650" s="163"/>
    </row>
    <row r="651" spans="1:7" ht="14.25" customHeight="1" x14ac:dyDescent="0.25">
      <c r="A651" s="160"/>
      <c r="B651" s="167"/>
      <c r="C651" s="168"/>
      <c r="D651" s="150"/>
      <c r="E651" s="269"/>
      <c r="F651" s="163"/>
      <c r="G651" s="163"/>
    </row>
    <row r="652" spans="1:7" ht="15" customHeight="1" x14ac:dyDescent="0.25">
      <c r="A652" s="92"/>
      <c r="B652" s="154" t="s">
        <v>22</v>
      </c>
      <c r="C652" s="151">
        <f>C653+C655</f>
        <v>66683781</v>
      </c>
      <c r="D652" s="150"/>
      <c r="E652" s="254"/>
      <c r="F652" s="163"/>
      <c r="G652" s="163"/>
    </row>
    <row r="653" spans="1:7" ht="15" customHeight="1" x14ac:dyDescent="0.25">
      <c r="A653" s="160"/>
      <c r="B653" s="167" t="s">
        <v>91</v>
      </c>
      <c r="C653" s="168">
        <f>SUM(C654:C654)</f>
        <v>0</v>
      </c>
      <c r="D653" s="150"/>
      <c r="E653" s="269"/>
      <c r="F653" s="163"/>
      <c r="G653" s="163"/>
    </row>
    <row r="654" spans="1:7" ht="12.9" customHeight="1" x14ac:dyDescent="0.25">
      <c r="A654" s="92"/>
      <c r="B654" s="170"/>
      <c r="C654" s="162"/>
      <c r="D654" s="150"/>
      <c r="E654" s="252"/>
      <c r="F654" s="163"/>
      <c r="G654" s="163"/>
    </row>
    <row r="655" spans="1:7" ht="15" customHeight="1" x14ac:dyDescent="0.25">
      <c r="A655" s="160"/>
      <c r="B655" s="167" t="s">
        <v>24</v>
      </c>
      <c r="C655" s="168">
        <f>C659+C669+C656</f>
        <v>66683781</v>
      </c>
      <c r="D655" s="150"/>
      <c r="E655" s="269"/>
      <c r="F655" s="163"/>
      <c r="G655" s="163"/>
    </row>
    <row r="656" spans="1:7" ht="15" customHeight="1" x14ac:dyDescent="0.25">
      <c r="A656" s="160"/>
      <c r="B656" s="321" t="s">
        <v>1732</v>
      </c>
      <c r="C656" s="168">
        <f>+C657</f>
        <v>19685000</v>
      </c>
      <c r="D656" s="150"/>
      <c r="E656" s="269"/>
      <c r="F656" s="163"/>
      <c r="G656" s="163"/>
    </row>
    <row r="657" spans="1:7" ht="15" customHeight="1" x14ac:dyDescent="0.25">
      <c r="A657" s="160"/>
      <c r="B657" s="169" t="s">
        <v>1733</v>
      </c>
      <c r="C657" s="162">
        <v>19685000</v>
      </c>
      <c r="D657" s="150"/>
      <c r="E657" s="269"/>
      <c r="F657" s="163"/>
      <c r="G657" s="163">
        <v>451</v>
      </c>
    </row>
    <row r="658" spans="1:7" ht="15" customHeight="1" x14ac:dyDescent="0.25">
      <c r="A658" s="160"/>
      <c r="B658" s="167"/>
      <c r="C658" s="168"/>
      <c r="D658" s="150"/>
      <c r="E658" s="269"/>
      <c r="F658" s="163"/>
      <c r="G658" s="163"/>
    </row>
    <row r="659" spans="1:7" ht="20.399999999999999" x14ac:dyDescent="0.25">
      <c r="A659" s="92"/>
      <c r="B659" s="181" t="s">
        <v>1399</v>
      </c>
      <c r="C659" s="164">
        <f>SUM(C660:C667)</f>
        <v>28207574</v>
      </c>
      <c r="D659" s="182"/>
      <c r="E659" s="159"/>
      <c r="F659" s="163"/>
      <c r="G659" s="163"/>
    </row>
    <row r="660" spans="1:7" ht="12.9" customHeight="1" x14ac:dyDescent="0.25">
      <c r="A660" s="160"/>
      <c r="B660" s="183" t="s">
        <v>1630</v>
      </c>
      <c r="C660" s="210">
        <v>236136</v>
      </c>
      <c r="D660" s="182"/>
      <c r="E660" s="252"/>
      <c r="F660" s="163"/>
      <c r="G660" s="163">
        <v>4541</v>
      </c>
    </row>
    <row r="661" spans="1:7" ht="12.9" customHeight="1" x14ac:dyDescent="0.25">
      <c r="A661" s="160"/>
      <c r="B661" s="175" t="s">
        <v>1735</v>
      </c>
      <c r="C661" s="210">
        <v>458082</v>
      </c>
      <c r="D661" s="182"/>
      <c r="E661" s="252"/>
      <c r="F661" s="163"/>
      <c r="G661" s="163">
        <v>4541</v>
      </c>
    </row>
    <row r="662" spans="1:7" ht="21.6" customHeight="1" x14ac:dyDescent="0.25">
      <c r="A662" s="160"/>
      <c r="B662" s="214" t="s">
        <v>1736</v>
      </c>
      <c r="C662" s="210">
        <v>-254000</v>
      </c>
      <c r="D662" s="182"/>
      <c r="E662" s="252"/>
      <c r="F662" s="163"/>
      <c r="G662" s="163">
        <v>4541</v>
      </c>
    </row>
    <row r="663" spans="1:7" ht="12.9" customHeight="1" x14ac:dyDescent="0.25">
      <c r="A663" s="160"/>
      <c r="B663" s="175" t="s">
        <v>1737</v>
      </c>
      <c r="C663" s="210">
        <v>297371</v>
      </c>
      <c r="D663" s="182"/>
      <c r="E663" s="252"/>
      <c r="F663" s="163"/>
      <c r="G663" s="163">
        <v>4541</v>
      </c>
    </row>
    <row r="664" spans="1:7" ht="12.9" customHeight="1" x14ac:dyDescent="0.25">
      <c r="A664" s="160"/>
      <c r="B664" s="175" t="s">
        <v>1738</v>
      </c>
      <c r="C664" s="210">
        <v>232603</v>
      </c>
      <c r="D664" s="182"/>
      <c r="E664" s="252"/>
      <c r="F664" s="163"/>
      <c r="G664" s="163">
        <v>4541</v>
      </c>
    </row>
    <row r="665" spans="1:7" ht="12.9" customHeight="1" x14ac:dyDescent="0.25">
      <c r="A665" s="160"/>
      <c r="B665" s="175" t="s">
        <v>1400</v>
      </c>
      <c r="C665" s="210">
        <v>-143556</v>
      </c>
      <c r="D665" s="182"/>
      <c r="E665" s="252"/>
      <c r="F665" s="163"/>
      <c r="G665" s="163">
        <v>4541</v>
      </c>
    </row>
    <row r="666" spans="1:7" ht="12.9" customHeight="1" x14ac:dyDescent="0.25">
      <c r="A666" s="160"/>
      <c r="B666" s="175" t="s">
        <v>1739</v>
      </c>
      <c r="C666" s="210">
        <v>27354975</v>
      </c>
      <c r="D666" s="182"/>
      <c r="E666" s="252"/>
      <c r="F666" s="163"/>
      <c r="G666" s="163">
        <v>4541</v>
      </c>
    </row>
    <row r="667" spans="1:7" ht="12.9" customHeight="1" x14ac:dyDescent="0.25">
      <c r="A667" s="160"/>
      <c r="B667" s="175" t="s">
        <v>1734</v>
      </c>
      <c r="C667" s="210">
        <v>25963</v>
      </c>
      <c r="D667" s="182"/>
      <c r="E667" s="252"/>
      <c r="F667" s="163"/>
      <c r="G667" s="163">
        <v>4541</v>
      </c>
    </row>
    <row r="668" spans="1:7" ht="12.9" customHeight="1" x14ac:dyDescent="0.25">
      <c r="A668" s="160"/>
      <c r="B668" s="161"/>
      <c r="C668" s="162"/>
      <c r="D668" s="150"/>
      <c r="E668" s="252"/>
      <c r="F668" s="163"/>
      <c r="G668" s="163"/>
    </row>
    <row r="669" spans="1:7" ht="12.9" customHeight="1" x14ac:dyDescent="0.25">
      <c r="A669" s="92"/>
      <c r="B669" s="166" t="s">
        <v>52</v>
      </c>
      <c r="C669" s="164">
        <f>SUM(C670:C687)</f>
        <v>18791207</v>
      </c>
      <c r="D669" s="150"/>
      <c r="E669" s="159"/>
      <c r="F669" s="163"/>
      <c r="G669" s="163"/>
    </row>
    <row r="670" spans="1:7" ht="12.9" customHeight="1" x14ac:dyDescent="0.25">
      <c r="A670" s="160"/>
      <c r="B670" s="169" t="s">
        <v>1740</v>
      </c>
      <c r="C670" s="162">
        <v>20320</v>
      </c>
      <c r="D670" s="150"/>
      <c r="E670" s="252"/>
      <c r="F670" s="163"/>
      <c r="G670" s="163"/>
    </row>
    <row r="671" spans="1:7" ht="12.9" customHeight="1" x14ac:dyDescent="0.25">
      <c r="A671" s="160"/>
      <c r="B671" s="169" t="s">
        <v>1401</v>
      </c>
      <c r="C671" s="162">
        <v>884000</v>
      </c>
      <c r="D671" s="150"/>
      <c r="E671" s="252"/>
      <c r="F671" s="163"/>
      <c r="G671" s="163">
        <v>4621</v>
      </c>
    </row>
    <row r="672" spans="1:7" ht="12.9" customHeight="1" x14ac:dyDescent="0.25">
      <c r="A672" s="160"/>
      <c r="B672" s="169" t="s">
        <v>1744</v>
      </c>
      <c r="C672" s="162">
        <v>52000</v>
      </c>
      <c r="D672" s="150"/>
      <c r="E672" s="252"/>
      <c r="F672" s="163"/>
      <c r="G672" s="163">
        <v>4625</v>
      </c>
    </row>
    <row r="673" spans="1:7" ht="12.9" customHeight="1" x14ac:dyDescent="0.25">
      <c r="A673" s="160"/>
      <c r="B673" s="169" t="s">
        <v>1402</v>
      </c>
      <c r="C673" s="162">
        <v>6000</v>
      </c>
      <c r="D673" s="150"/>
      <c r="E673" s="252"/>
      <c r="F673" s="163"/>
      <c r="G673" s="163">
        <v>4646</v>
      </c>
    </row>
    <row r="674" spans="1:7" ht="12.9" customHeight="1" x14ac:dyDescent="0.25">
      <c r="A674" s="160"/>
      <c r="B674" s="169" t="s">
        <v>1403</v>
      </c>
      <c r="C674" s="162">
        <v>241668</v>
      </c>
      <c r="D674" s="150"/>
      <c r="E674" s="252"/>
      <c r="F674" s="163"/>
      <c r="G674" s="163">
        <v>4649</v>
      </c>
    </row>
    <row r="675" spans="1:7" ht="12.9" customHeight="1" x14ac:dyDescent="0.25">
      <c r="A675" s="160"/>
      <c r="B675" s="169" t="s">
        <v>1406</v>
      </c>
      <c r="C675" s="162">
        <v>811000</v>
      </c>
      <c r="D675" s="150"/>
      <c r="E675" s="252"/>
      <c r="F675" s="163"/>
      <c r="G675" s="163">
        <v>47318</v>
      </c>
    </row>
    <row r="676" spans="1:7" ht="12.9" customHeight="1" x14ac:dyDescent="0.25">
      <c r="A676" s="160"/>
      <c r="B676" s="169" t="s">
        <v>1745</v>
      </c>
      <c r="C676" s="162">
        <v>1090000</v>
      </c>
      <c r="D676" s="150"/>
      <c r="E676" s="252"/>
      <c r="F676" s="163"/>
      <c r="G676" s="163">
        <v>47614</v>
      </c>
    </row>
    <row r="677" spans="1:7" ht="12.9" customHeight="1" x14ac:dyDescent="0.25">
      <c r="A677" s="92"/>
      <c r="B677" s="183" t="s">
        <v>1407</v>
      </c>
      <c r="C677" s="162">
        <v>4036219</v>
      </c>
      <c r="D677" s="150"/>
      <c r="E677" s="252"/>
      <c r="F677" s="163"/>
      <c r="G677" s="163">
        <v>471</v>
      </c>
    </row>
    <row r="678" spans="1:7" ht="12.9" customHeight="1" x14ac:dyDescent="0.25">
      <c r="A678" s="160"/>
      <c r="B678" s="183" t="s">
        <v>1413</v>
      </c>
      <c r="C678" s="162">
        <v>660000</v>
      </c>
      <c r="D678" s="150"/>
      <c r="E678" s="252"/>
      <c r="F678" s="163"/>
      <c r="G678" s="163">
        <v>4795</v>
      </c>
    </row>
    <row r="679" spans="1:7" ht="12.9" customHeight="1" x14ac:dyDescent="0.25">
      <c r="A679" s="92"/>
      <c r="B679" s="183" t="s">
        <v>1414</v>
      </c>
      <c r="C679" s="162">
        <v>270000</v>
      </c>
      <c r="D679" s="150"/>
      <c r="E679" s="252"/>
      <c r="F679" s="163"/>
      <c r="G679" s="163">
        <v>4795</v>
      </c>
    </row>
    <row r="680" spans="1:7" ht="12.9" customHeight="1" x14ac:dyDescent="0.25">
      <c r="A680" s="92"/>
      <c r="B680" s="183" t="s">
        <v>1741</v>
      </c>
      <c r="C680" s="162">
        <v>800000</v>
      </c>
      <c r="D680" s="150"/>
      <c r="E680" s="252"/>
      <c r="F680" s="163"/>
      <c r="G680" s="163">
        <v>4795</v>
      </c>
    </row>
    <row r="681" spans="1:7" ht="12.9" customHeight="1" x14ac:dyDescent="0.25">
      <c r="A681" s="92"/>
      <c r="B681" s="183" t="s">
        <v>1408</v>
      </c>
      <c r="C681" s="162">
        <v>600000</v>
      </c>
      <c r="D681" s="150"/>
      <c r="E681" s="252"/>
      <c r="F681" s="163"/>
      <c r="G681" s="163">
        <v>47951</v>
      </c>
    </row>
    <row r="682" spans="1:7" ht="12.9" customHeight="1" x14ac:dyDescent="0.25">
      <c r="A682" s="92"/>
      <c r="B682" s="183" t="s">
        <v>1409</v>
      </c>
      <c r="C682" s="162">
        <v>1605000</v>
      </c>
      <c r="D682" s="150"/>
      <c r="E682" s="252"/>
      <c r="F682" s="163"/>
      <c r="G682" s="163">
        <v>47952</v>
      </c>
    </row>
    <row r="683" spans="1:7" ht="12.9" customHeight="1" x14ac:dyDescent="0.25">
      <c r="A683" s="92"/>
      <c r="B683" s="183" t="s">
        <v>1410</v>
      </c>
      <c r="C683" s="162">
        <v>2715000</v>
      </c>
      <c r="D683" s="150"/>
      <c r="E683" s="252"/>
      <c r="F683" s="163"/>
      <c r="G683" s="163">
        <v>47953</v>
      </c>
    </row>
    <row r="684" spans="1:7" ht="12.9" customHeight="1" x14ac:dyDescent="0.25">
      <c r="A684" s="92"/>
      <c r="B684" s="183" t="s">
        <v>1743</v>
      </c>
      <c r="C684" s="162">
        <v>420000</v>
      </c>
      <c r="D684" s="150"/>
      <c r="E684" s="252"/>
      <c r="F684" s="163"/>
      <c r="G684" s="163">
        <v>47954</v>
      </c>
    </row>
    <row r="685" spans="1:7" ht="12.9" customHeight="1" x14ac:dyDescent="0.25">
      <c r="A685" s="92"/>
      <c r="B685" s="183" t="s">
        <v>1411</v>
      </c>
      <c r="C685" s="162">
        <v>140000</v>
      </c>
      <c r="D685" s="150"/>
      <c r="E685" s="252"/>
      <c r="F685" s="163"/>
      <c r="G685" s="163">
        <v>47955</v>
      </c>
    </row>
    <row r="686" spans="1:7" ht="12.9" customHeight="1" x14ac:dyDescent="0.25">
      <c r="A686" s="92"/>
      <c r="B686" s="183" t="s">
        <v>1412</v>
      </c>
      <c r="C686" s="162">
        <v>840000</v>
      </c>
      <c r="D686" s="150"/>
      <c r="E686" s="252"/>
      <c r="F686" s="163"/>
      <c r="G686" s="163">
        <v>47956</v>
      </c>
    </row>
    <row r="687" spans="1:7" ht="12.9" customHeight="1" x14ac:dyDescent="0.25">
      <c r="A687" s="92"/>
      <c r="B687" s="183" t="s">
        <v>1742</v>
      </c>
      <c r="C687" s="162">
        <v>3600000</v>
      </c>
      <c r="D687" s="150"/>
      <c r="E687" s="252"/>
      <c r="F687" s="163"/>
      <c r="G687" s="163">
        <v>47957</v>
      </c>
    </row>
    <row r="688" spans="1:7" ht="12.9" customHeight="1" x14ac:dyDescent="0.25">
      <c r="A688" s="92"/>
      <c r="B688" s="169"/>
      <c r="C688" s="162"/>
      <c r="D688" s="150"/>
      <c r="E688" s="252"/>
      <c r="F688" s="163"/>
      <c r="G688" s="163"/>
    </row>
    <row r="689" spans="1:7" ht="15.75" customHeight="1" x14ac:dyDescent="0.25">
      <c r="A689" s="92"/>
      <c r="B689" s="154" t="s">
        <v>25</v>
      </c>
      <c r="C689" s="151">
        <f>C698+C721+C691</f>
        <v>782580163</v>
      </c>
      <c r="D689" s="150"/>
      <c r="E689" s="254"/>
      <c r="F689" s="163"/>
      <c r="G689" s="163"/>
    </row>
    <row r="690" spans="1:7" ht="12.75" customHeight="1" x14ac:dyDescent="0.25">
      <c r="A690" s="184"/>
      <c r="B690" s="211"/>
      <c r="C690" s="212"/>
      <c r="D690" s="174"/>
      <c r="E690" s="255"/>
      <c r="F690" s="163"/>
      <c r="G690" s="163"/>
    </row>
    <row r="691" spans="1:7" ht="12.75" customHeight="1" x14ac:dyDescent="0.25">
      <c r="A691" s="184"/>
      <c r="B691" s="185" t="s">
        <v>1415</v>
      </c>
      <c r="C691" s="186">
        <f>SUM(C692:C696)</f>
        <v>48029661</v>
      </c>
      <c r="D691" s="174"/>
      <c r="E691" s="255"/>
      <c r="F691" s="163"/>
      <c r="G691" s="163"/>
    </row>
    <row r="692" spans="1:7" ht="12.75" customHeight="1" x14ac:dyDescent="0.25">
      <c r="A692" s="184"/>
      <c r="B692" s="322" t="s">
        <v>1746</v>
      </c>
      <c r="C692" s="323">
        <v>1172039</v>
      </c>
      <c r="D692" s="174"/>
      <c r="E692" s="255"/>
      <c r="F692" s="163"/>
      <c r="G692" s="163">
        <v>4812</v>
      </c>
    </row>
    <row r="693" spans="1:7" ht="12.75" customHeight="1" x14ac:dyDescent="0.25">
      <c r="A693" s="184"/>
      <c r="B693" s="183" t="s">
        <v>1747</v>
      </c>
      <c r="C693" s="210">
        <v>200000</v>
      </c>
      <c r="D693" s="174"/>
      <c r="E693" s="255"/>
      <c r="F693" s="163"/>
      <c r="G693" s="163">
        <v>4813</v>
      </c>
    </row>
    <row r="694" spans="1:7" ht="12.75" customHeight="1" x14ac:dyDescent="0.25">
      <c r="A694" s="184"/>
      <c r="B694" s="183" t="s">
        <v>1416</v>
      </c>
      <c r="C694" s="210">
        <v>455100</v>
      </c>
      <c r="D694" s="174"/>
      <c r="E694" s="255"/>
      <c r="F694" s="163"/>
      <c r="G694" s="163">
        <v>4814</v>
      </c>
    </row>
    <row r="695" spans="1:7" ht="12.75" customHeight="1" x14ac:dyDescent="0.25">
      <c r="A695" s="184"/>
      <c r="B695" s="183" t="s">
        <v>1417</v>
      </c>
      <c r="C695" s="210">
        <v>40000000</v>
      </c>
      <c r="D695" s="174"/>
      <c r="E695" s="255"/>
      <c r="F695" s="163"/>
      <c r="G695" s="163">
        <v>4815</v>
      </c>
    </row>
    <row r="696" spans="1:7" ht="12.75" customHeight="1" x14ac:dyDescent="0.25">
      <c r="A696" s="184"/>
      <c r="B696" s="183" t="s">
        <v>1748</v>
      </c>
      <c r="C696" s="210">
        <v>6202522</v>
      </c>
      <c r="D696" s="174"/>
      <c r="E696" s="255"/>
      <c r="F696" s="163"/>
      <c r="G696" s="163">
        <v>4818</v>
      </c>
    </row>
    <row r="697" spans="1:7" ht="12.75" customHeight="1" x14ac:dyDescent="0.25">
      <c r="A697" s="184"/>
      <c r="B697" s="183"/>
      <c r="C697" s="210"/>
      <c r="D697" s="174"/>
      <c r="E697" s="255"/>
      <c r="F697" s="163"/>
      <c r="G697" s="163"/>
    </row>
    <row r="698" spans="1:7" ht="12.75" customHeight="1" x14ac:dyDescent="0.25">
      <c r="A698" s="184"/>
      <c r="B698" s="185" t="s">
        <v>103</v>
      </c>
      <c r="C698" s="186">
        <f>SUM(C699:C720)</f>
        <v>23952726</v>
      </c>
      <c r="D698" s="174"/>
      <c r="E698" s="255"/>
      <c r="F698" s="163"/>
      <c r="G698" s="163"/>
    </row>
    <row r="699" spans="1:7" ht="12.75" customHeight="1" x14ac:dyDescent="0.25">
      <c r="A699" s="184"/>
      <c r="B699" s="322" t="s">
        <v>1765</v>
      </c>
      <c r="C699" s="323">
        <v>5900000</v>
      </c>
      <c r="D699" s="174"/>
      <c r="E699" s="255"/>
      <c r="F699" s="163" t="s">
        <v>1749</v>
      </c>
      <c r="G699" s="163">
        <v>482</v>
      </c>
    </row>
    <row r="700" spans="1:7" ht="12.75" customHeight="1" x14ac:dyDescent="0.25">
      <c r="A700" s="184"/>
      <c r="B700" s="175" t="s">
        <v>1753</v>
      </c>
      <c r="C700" s="162">
        <v>90588</v>
      </c>
      <c r="D700" s="174"/>
      <c r="E700" s="255"/>
      <c r="F700" s="163" t="s">
        <v>1750</v>
      </c>
      <c r="G700" s="163">
        <v>482</v>
      </c>
    </row>
    <row r="701" spans="1:7" ht="12.75" customHeight="1" x14ac:dyDescent="0.25">
      <c r="A701" s="184"/>
      <c r="B701" s="175" t="s">
        <v>1752</v>
      </c>
      <c r="C701" s="162">
        <v>666</v>
      </c>
      <c r="D701" s="174"/>
      <c r="E701" s="255"/>
      <c r="F701" s="163" t="s">
        <v>1751</v>
      </c>
      <c r="G701" s="163">
        <v>482</v>
      </c>
    </row>
    <row r="702" spans="1:7" ht="12.75" customHeight="1" x14ac:dyDescent="0.25">
      <c r="A702" s="184"/>
      <c r="B702" s="175" t="s">
        <v>1754</v>
      </c>
      <c r="C702" s="162">
        <v>4705507</v>
      </c>
      <c r="D702" s="174"/>
      <c r="E702" s="255"/>
      <c r="F702" s="163" t="s">
        <v>1755</v>
      </c>
      <c r="G702" s="163">
        <v>482</v>
      </c>
    </row>
    <row r="703" spans="1:7" ht="12.75" customHeight="1" x14ac:dyDescent="0.25">
      <c r="A703" s="184"/>
      <c r="B703" s="175" t="s">
        <v>1758</v>
      </c>
      <c r="C703" s="162">
        <v>59962</v>
      </c>
      <c r="D703" s="174"/>
      <c r="E703" s="255"/>
      <c r="F703" s="163" t="s">
        <v>1756</v>
      </c>
      <c r="G703" s="163">
        <v>482</v>
      </c>
    </row>
    <row r="704" spans="1:7" ht="12.75" customHeight="1" x14ac:dyDescent="0.25">
      <c r="A704" s="184"/>
      <c r="B704" s="175" t="s">
        <v>1757</v>
      </c>
      <c r="C704" s="162">
        <v>5476000</v>
      </c>
      <c r="D704" s="174"/>
      <c r="E704" s="255"/>
      <c r="F704" s="163"/>
      <c r="G704" s="163">
        <v>482</v>
      </c>
    </row>
    <row r="705" spans="1:7" ht="12.75" customHeight="1" x14ac:dyDescent="0.25">
      <c r="A705" s="184"/>
      <c r="B705" s="175" t="s">
        <v>1759</v>
      </c>
      <c r="C705" s="162">
        <v>226072</v>
      </c>
      <c r="D705" s="174"/>
      <c r="E705" s="255"/>
      <c r="F705" s="163"/>
      <c r="G705" s="163">
        <v>482</v>
      </c>
    </row>
    <row r="706" spans="1:7" ht="12.75" customHeight="1" x14ac:dyDescent="0.25">
      <c r="A706" s="184"/>
      <c r="B706" s="175" t="s">
        <v>1760</v>
      </c>
      <c r="C706" s="162">
        <v>1377148</v>
      </c>
      <c r="D706" s="174"/>
      <c r="E706" s="255"/>
      <c r="F706" s="163"/>
      <c r="G706" s="163">
        <v>482</v>
      </c>
    </row>
    <row r="707" spans="1:7" ht="12.75" customHeight="1" x14ac:dyDescent="0.25">
      <c r="A707" s="184"/>
      <c r="B707" s="175" t="s">
        <v>1761</v>
      </c>
      <c r="C707" s="162">
        <v>1157480</v>
      </c>
      <c r="D707" s="174"/>
      <c r="E707" s="255"/>
      <c r="F707" s="163"/>
      <c r="G707" s="163">
        <v>482</v>
      </c>
    </row>
    <row r="708" spans="1:7" ht="12.75" customHeight="1" x14ac:dyDescent="0.25">
      <c r="A708" s="184"/>
      <c r="B708" s="175" t="s">
        <v>1762</v>
      </c>
      <c r="C708" s="162">
        <v>1200000</v>
      </c>
      <c r="D708" s="174"/>
      <c r="E708" s="255"/>
      <c r="F708" s="163"/>
      <c r="G708" s="163">
        <v>482</v>
      </c>
    </row>
    <row r="709" spans="1:7" ht="12.75" customHeight="1" x14ac:dyDescent="0.25">
      <c r="A709" s="184"/>
      <c r="B709" s="175" t="s">
        <v>1763</v>
      </c>
      <c r="C709" s="162">
        <v>893725</v>
      </c>
      <c r="D709" s="174"/>
      <c r="E709" s="255"/>
      <c r="F709" s="163"/>
      <c r="G709" s="163">
        <v>482</v>
      </c>
    </row>
    <row r="710" spans="1:7" ht="12.75" customHeight="1" x14ac:dyDescent="0.25">
      <c r="A710" s="184"/>
      <c r="B710" s="175" t="s">
        <v>1764</v>
      </c>
      <c r="C710" s="162">
        <v>1285938</v>
      </c>
      <c r="D710" s="174"/>
      <c r="E710" s="255"/>
      <c r="F710" s="163"/>
      <c r="G710" s="163">
        <v>482</v>
      </c>
    </row>
    <row r="711" spans="1:7" ht="12.75" customHeight="1" x14ac:dyDescent="0.25">
      <c r="A711" s="184"/>
      <c r="B711" s="175" t="s">
        <v>1766</v>
      </c>
      <c r="C711" s="162">
        <v>352926</v>
      </c>
      <c r="D711" s="174"/>
      <c r="E711" s="255"/>
      <c r="F711" s="163"/>
      <c r="G711" s="163">
        <v>482</v>
      </c>
    </row>
    <row r="712" spans="1:7" ht="12.75" customHeight="1" x14ac:dyDescent="0.25">
      <c r="A712" s="184"/>
      <c r="B712" s="175" t="s">
        <v>1767</v>
      </c>
      <c r="C712" s="162">
        <v>180000</v>
      </c>
      <c r="D712" s="174"/>
      <c r="E712" s="255"/>
      <c r="F712" s="163"/>
      <c r="G712" s="163">
        <v>482</v>
      </c>
    </row>
    <row r="713" spans="1:7" ht="12.75" customHeight="1" x14ac:dyDescent="0.25">
      <c r="A713" s="184"/>
      <c r="B713" s="175" t="s">
        <v>1768</v>
      </c>
      <c r="C713" s="162">
        <v>8570</v>
      </c>
      <c r="D713" s="174"/>
      <c r="E713" s="255"/>
      <c r="F713" s="163"/>
      <c r="G713" s="163">
        <v>482</v>
      </c>
    </row>
    <row r="714" spans="1:7" ht="12.75" customHeight="1" x14ac:dyDescent="0.25">
      <c r="A714" s="184"/>
      <c r="B714" s="175" t="s">
        <v>1769</v>
      </c>
      <c r="C714" s="162">
        <v>28598</v>
      </c>
      <c r="D714" s="174"/>
      <c r="E714" s="255"/>
      <c r="F714" s="163"/>
      <c r="G714" s="163">
        <v>482</v>
      </c>
    </row>
    <row r="715" spans="1:7" ht="12.75" customHeight="1" x14ac:dyDescent="0.25">
      <c r="A715" s="184"/>
      <c r="B715" s="175" t="s">
        <v>1770</v>
      </c>
      <c r="C715" s="162">
        <v>33912</v>
      </c>
      <c r="D715" s="174"/>
      <c r="E715" s="255"/>
      <c r="F715" s="163"/>
      <c r="G715" s="163">
        <v>482</v>
      </c>
    </row>
    <row r="716" spans="1:7" ht="12.75" customHeight="1" x14ac:dyDescent="0.25">
      <c r="A716" s="184"/>
      <c r="B716" s="175" t="s">
        <v>1771</v>
      </c>
      <c r="C716" s="162">
        <v>501600</v>
      </c>
      <c r="D716" s="174"/>
      <c r="E716" s="255"/>
      <c r="F716" s="163"/>
      <c r="G716" s="163">
        <v>482</v>
      </c>
    </row>
    <row r="717" spans="1:7" ht="12.75" customHeight="1" x14ac:dyDescent="0.25">
      <c r="A717" s="184"/>
      <c r="B717" s="175" t="s">
        <v>1772</v>
      </c>
      <c r="C717" s="162">
        <v>140000</v>
      </c>
      <c r="D717" s="174"/>
      <c r="E717" s="255"/>
      <c r="F717" s="163"/>
      <c r="G717" s="163">
        <v>482</v>
      </c>
    </row>
    <row r="718" spans="1:7" ht="12.75" customHeight="1" x14ac:dyDescent="0.25">
      <c r="A718" s="184"/>
      <c r="B718" s="175" t="s">
        <v>1773</v>
      </c>
      <c r="C718" s="162">
        <v>16000</v>
      </c>
      <c r="D718" s="174"/>
      <c r="E718" s="255"/>
      <c r="F718" s="163"/>
      <c r="G718" s="163">
        <v>482</v>
      </c>
    </row>
    <row r="719" spans="1:7" ht="12.75" customHeight="1" x14ac:dyDescent="0.25">
      <c r="A719" s="184"/>
      <c r="B719" s="175" t="s">
        <v>1774</v>
      </c>
      <c r="C719" s="162">
        <v>133980</v>
      </c>
      <c r="D719" s="174"/>
      <c r="E719" s="255"/>
      <c r="F719" s="163"/>
      <c r="G719" s="163">
        <v>482</v>
      </c>
    </row>
    <row r="720" spans="1:7" ht="12.75" customHeight="1" x14ac:dyDescent="0.25">
      <c r="A720" s="184"/>
      <c r="B720" s="175" t="s">
        <v>1775</v>
      </c>
      <c r="C720" s="162">
        <v>184054</v>
      </c>
      <c r="D720" s="174"/>
      <c r="E720" s="255"/>
      <c r="F720" s="163"/>
      <c r="G720" s="163">
        <v>482</v>
      </c>
    </row>
    <row r="721" spans="1:7" ht="12.75" customHeight="1" x14ac:dyDescent="0.25">
      <c r="A721" s="184"/>
      <c r="B721" s="185" t="s">
        <v>104</v>
      </c>
      <c r="C721" s="186">
        <f>SUM(C722:C727)</f>
        <v>710597776</v>
      </c>
      <c r="D721" s="174"/>
      <c r="E721" s="255"/>
      <c r="F721" s="163"/>
      <c r="G721" s="163"/>
    </row>
    <row r="722" spans="1:7" ht="12.75" customHeight="1" x14ac:dyDescent="0.25">
      <c r="A722" s="184"/>
      <c r="B722" s="215" t="s">
        <v>1418</v>
      </c>
      <c r="C722" s="137">
        <v>153113304</v>
      </c>
      <c r="D722" s="174"/>
      <c r="E722" s="255"/>
      <c r="F722" s="163"/>
      <c r="G722" s="163">
        <v>4830</v>
      </c>
    </row>
    <row r="723" spans="1:7" ht="12.75" customHeight="1" x14ac:dyDescent="0.25">
      <c r="A723" s="184"/>
      <c r="B723" s="215" t="s">
        <v>1419</v>
      </c>
      <c r="C723" s="137">
        <v>186496824</v>
      </c>
      <c r="D723" s="174"/>
      <c r="E723" s="255"/>
      <c r="F723" s="163"/>
      <c r="G723" s="163">
        <v>4831</v>
      </c>
    </row>
    <row r="724" spans="1:7" ht="12.75" customHeight="1" x14ac:dyDescent="0.25">
      <c r="A724" s="184"/>
      <c r="B724" s="215" t="s">
        <v>1420</v>
      </c>
      <c r="C724" s="137">
        <v>290917024</v>
      </c>
      <c r="D724" s="174"/>
      <c r="E724" s="255"/>
      <c r="F724" s="163"/>
      <c r="G724" s="163">
        <v>4832</v>
      </c>
    </row>
    <row r="725" spans="1:7" ht="12.75" customHeight="1" x14ac:dyDescent="0.25">
      <c r="A725" s="184"/>
      <c r="B725" s="215" t="s">
        <v>1421</v>
      </c>
      <c r="C725" s="137">
        <v>67621280</v>
      </c>
      <c r="D725" s="174"/>
      <c r="E725" s="255"/>
      <c r="F725" s="163"/>
      <c r="G725" s="163">
        <v>4833</v>
      </c>
    </row>
    <row r="726" spans="1:7" ht="12.75" customHeight="1" x14ac:dyDescent="0.25">
      <c r="A726" s="184"/>
      <c r="B726" s="215" t="s">
        <v>1422</v>
      </c>
      <c r="C726" s="137">
        <v>12449344</v>
      </c>
      <c r="D726" s="174"/>
      <c r="E726" s="255"/>
      <c r="F726" s="163"/>
      <c r="G726" s="163">
        <v>485</v>
      </c>
    </row>
    <row r="727" spans="1:7" ht="11.25" customHeight="1" thickBot="1" x14ac:dyDescent="0.3">
      <c r="A727" s="184"/>
      <c r="B727" s="215"/>
      <c r="C727" s="137"/>
      <c r="D727" s="174"/>
      <c r="E727" s="255"/>
      <c r="F727" s="163"/>
      <c r="G727" s="163"/>
    </row>
    <row r="728" spans="1:7" ht="20.25" customHeight="1" thickBot="1" x14ac:dyDescent="0.3">
      <c r="A728" s="36"/>
      <c r="B728" s="62" t="s">
        <v>4</v>
      </c>
      <c r="C728" s="48">
        <f>C646+C652+C689</f>
        <v>2204082633</v>
      </c>
      <c r="D728" s="116"/>
      <c r="E728" s="116"/>
      <c r="F728" s="116"/>
      <c r="G728" s="116"/>
    </row>
    <row r="729" spans="1:7" x14ac:dyDescent="0.25">
      <c r="A729" s="342" t="s">
        <v>606</v>
      </c>
      <c r="B729" s="343"/>
      <c r="C729" s="343"/>
      <c r="D729" s="343"/>
      <c r="E729" s="343"/>
    </row>
    <row r="730" spans="1:7" x14ac:dyDescent="0.25">
      <c r="A730" s="344"/>
      <c r="B730" s="344"/>
      <c r="C730" s="344"/>
      <c r="D730" s="344"/>
      <c r="E730" s="344"/>
    </row>
    <row r="731" spans="1:7" x14ac:dyDescent="0.25">
      <c r="A731" s="344"/>
      <c r="B731" s="344"/>
      <c r="C731" s="344"/>
      <c r="D731" s="344"/>
      <c r="E731" s="344"/>
    </row>
    <row r="732" spans="1:7" x14ac:dyDescent="0.25">
      <c r="A732" s="344"/>
      <c r="B732" s="344"/>
      <c r="C732" s="344"/>
      <c r="D732" s="344"/>
      <c r="E732" s="344"/>
    </row>
    <row r="733" spans="1:7" ht="9.75" customHeight="1" x14ac:dyDescent="0.25">
      <c r="A733" s="344"/>
      <c r="B733" s="344"/>
      <c r="C733" s="344"/>
      <c r="D733" s="344"/>
      <c r="E733" s="344"/>
    </row>
    <row r="734" spans="1:7" ht="6.75" hidden="1" customHeight="1" x14ac:dyDescent="0.25">
      <c r="A734" s="344"/>
      <c r="B734" s="344"/>
      <c r="C734" s="344"/>
      <c r="D734" s="344"/>
      <c r="E734" s="344"/>
    </row>
    <row r="735" spans="1:7" hidden="1" x14ac:dyDescent="0.25">
      <c r="A735" s="344"/>
      <c r="B735" s="344"/>
      <c r="C735" s="344"/>
      <c r="D735" s="344"/>
      <c r="E735" s="344"/>
    </row>
    <row r="736" spans="1:7" hidden="1" x14ac:dyDescent="0.25">
      <c r="A736" s="344"/>
      <c r="B736" s="344"/>
      <c r="C736" s="344"/>
      <c r="D736" s="344"/>
      <c r="E736" s="344"/>
    </row>
    <row r="737" spans="1:3" x14ac:dyDescent="0.25">
      <c r="A737" s="273" t="s">
        <v>1780</v>
      </c>
      <c r="B737" s="187"/>
    </row>
    <row r="744" spans="1:3" ht="12" customHeight="1" x14ac:dyDescent="0.25">
      <c r="B744" s="143" t="s">
        <v>54</v>
      </c>
      <c r="C744" s="142"/>
    </row>
  </sheetData>
  <mergeCells count="4">
    <mergeCell ref="A1:E1"/>
    <mergeCell ref="A2:E2"/>
    <mergeCell ref="A3:E3"/>
    <mergeCell ref="A729:E736"/>
  </mergeCells>
  <pageMargins left="0.70866141732283472" right="0.70866141732283472" top="0.74803149606299213" bottom="0.74803149606299213" header="0.31496062992125984" footer="0.31496062992125984"/>
  <pageSetup paperSize="9" scale="6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82572-E1A2-4B02-A9E2-9AA7A917CD0F}">
  <sheetPr>
    <tabColor rgb="FF7030A0"/>
  </sheetPr>
  <dimension ref="A1:G1174"/>
  <sheetViews>
    <sheetView tabSelected="1" view="pageBreakPreview" topLeftCell="A814" zoomScaleNormal="100" zoomScaleSheetLayoutView="100" workbookViewId="0">
      <selection activeCell="D1030" sqref="D1030:G1030"/>
    </sheetView>
  </sheetViews>
  <sheetFormatPr defaultColWidth="9.109375" defaultRowHeight="13.2" x14ac:dyDescent="0.25"/>
  <cols>
    <col min="1" max="1" width="5.44140625" style="143" customWidth="1"/>
    <col min="2" max="2" width="40.88671875" style="143" customWidth="1"/>
    <col min="3" max="3" width="17.109375" style="143" customWidth="1"/>
    <col min="4" max="4" width="17.109375" style="188" customWidth="1"/>
    <col min="5" max="5" width="17.109375" style="143" customWidth="1"/>
    <col min="6" max="6" width="24.88671875" style="218" customWidth="1"/>
    <col min="7" max="7" width="10.33203125" style="218" customWidth="1"/>
  </cols>
  <sheetData>
    <row r="1" spans="1:7" ht="13.8" x14ac:dyDescent="0.25">
      <c r="A1" s="345" t="s">
        <v>1523</v>
      </c>
      <c r="B1" s="345"/>
      <c r="C1" s="345"/>
      <c r="D1" s="345"/>
      <c r="E1" s="345"/>
    </row>
    <row r="2" spans="1:7" ht="13.8" x14ac:dyDescent="0.25">
      <c r="A2" s="345" t="s">
        <v>78</v>
      </c>
      <c r="B2" s="345"/>
      <c r="C2" s="345"/>
      <c r="D2" s="345"/>
      <c r="E2" s="345"/>
    </row>
    <row r="3" spans="1:7" ht="13.8" thickBot="1" x14ac:dyDescent="0.3">
      <c r="A3" s="346" t="s">
        <v>1779</v>
      </c>
      <c r="B3" s="347"/>
      <c r="C3" s="347"/>
      <c r="D3" s="347"/>
      <c r="E3" s="347"/>
    </row>
    <row r="4" spans="1:7" ht="55.5" customHeight="1" thickBot="1" x14ac:dyDescent="0.3">
      <c r="A4" s="83" t="s">
        <v>26</v>
      </c>
      <c r="B4" s="84" t="s">
        <v>6</v>
      </c>
      <c r="C4" s="78" t="s">
        <v>55</v>
      </c>
      <c r="D4" s="110" t="s">
        <v>56</v>
      </c>
      <c r="E4" s="190" t="s">
        <v>77</v>
      </c>
      <c r="F4" s="271" t="s">
        <v>605</v>
      </c>
      <c r="G4" s="272" t="s">
        <v>1064</v>
      </c>
    </row>
    <row r="5" spans="1:7" ht="15" customHeight="1" x14ac:dyDescent="0.25">
      <c r="A5" s="144"/>
      <c r="B5" s="145" t="s">
        <v>7</v>
      </c>
      <c r="C5" s="146">
        <f>C6+C26+C907</f>
        <v>6415967108</v>
      </c>
      <c r="D5" s="147"/>
      <c r="E5" s="189"/>
      <c r="F5" s="221"/>
      <c r="G5" s="221"/>
    </row>
    <row r="6" spans="1:7" ht="14.25" customHeight="1" x14ac:dyDescent="0.25">
      <c r="A6" s="92"/>
      <c r="B6" s="148" t="s">
        <v>8</v>
      </c>
      <c r="C6" s="149">
        <f>C7+C19</f>
        <v>15043056</v>
      </c>
      <c r="D6" s="150"/>
      <c r="E6" s="152"/>
      <c r="F6" s="163"/>
      <c r="G6" s="163"/>
    </row>
    <row r="7" spans="1:7" ht="14.25" customHeight="1" x14ac:dyDescent="0.25">
      <c r="A7" s="92"/>
      <c r="B7" s="148" t="s">
        <v>80</v>
      </c>
      <c r="C7" s="151">
        <f>SUM(C8:C17)</f>
        <v>14199155</v>
      </c>
      <c r="D7" s="150"/>
      <c r="E7" s="152"/>
      <c r="F7" s="163"/>
      <c r="G7" s="163"/>
    </row>
    <row r="8" spans="1:7" s="138" customFormat="1" ht="14.25" customHeight="1" x14ac:dyDescent="0.25">
      <c r="A8" s="92"/>
      <c r="B8" s="314" t="s">
        <v>1546</v>
      </c>
      <c r="C8" s="104">
        <v>0</v>
      </c>
      <c r="D8" s="34"/>
      <c r="E8" s="226"/>
      <c r="F8" s="34" t="s">
        <v>1427</v>
      </c>
      <c r="G8" s="315" t="s">
        <v>107</v>
      </c>
    </row>
    <row r="9" spans="1:7" s="138" customFormat="1" ht="14.25" customHeight="1" x14ac:dyDescent="0.25">
      <c r="A9" s="92"/>
      <c r="B9" s="314" t="s">
        <v>1424</v>
      </c>
      <c r="C9" s="104">
        <v>0</v>
      </c>
      <c r="D9" s="34"/>
      <c r="E9" s="226"/>
      <c r="F9" s="34" t="s">
        <v>1428</v>
      </c>
      <c r="G9" s="315" t="s">
        <v>107</v>
      </c>
    </row>
    <row r="10" spans="1:7" s="138" customFormat="1" ht="14.25" customHeight="1" x14ac:dyDescent="0.25">
      <c r="A10" s="92"/>
      <c r="B10" s="314" t="s">
        <v>1547</v>
      </c>
      <c r="C10" s="104">
        <v>0</v>
      </c>
      <c r="D10" s="34"/>
      <c r="E10" s="226"/>
      <c r="F10" s="34" t="s">
        <v>1429</v>
      </c>
      <c r="G10" s="315">
        <v>1132</v>
      </c>
    </row>
    <row r="11" spans="1:7" s="138" customFormat="1" ht="14.25" customHeight="1" x14ac:dyDescent="0.25">
      <c r="A11" s="92"/>
      <c r="B11" s="314" t="s">
        <v>1547</v>
      </c>
      <c r="C11" s="104">
        <v>0</v>
      </c>
      <c r="D11" s="34"/>
      <c r="E11" s="226"/>
      <c r="F11" s="34" t="s">
        <v>1430</v>
      </c>
      <c r="G11" s="315">
        <v>1132</v>
      </c>
    </row>
    <row r="12" spans="1:7" ht="14.25" customHeight="1" x14ac:dyDescent="0.25">
      <c r="A12" s="92"/>
      <c r="B12" s="314" t="s">
        <v>1547</v>
      </c>
      <c r="C12" s="104">
        <v>0</v>
      </c>
      <c r="D12" s="34"/>
      <c r="E12" s="226"/>
      <c r="F12" s="34" t="s">
        <v>1431</v>
      </c>
      <c r="G12" s="315">
        <v>1132</v>
      </c>
    </row>
    <row r="13" spans="1:7" ht="14.25" customHeight="1" x14ac:dyDescent="0.25">
      <c r="A13" s="92"/>
      <c r="B13" s="314" t="s">
        <v>1426</v>
      </c>
      <c r="C13" s="104">
        <v>0</v>
      </c>
      <c r="D13" s="34"/>
      <c r="E13" s="226"/>
      <c r="F13" s="34" t="s">
        <v>1432</v>
      </c>
      <c r="G13" s="315">
        <v>1132</v>
      </c>
    </row>
    <row r="14" spans="1:7" ht="14.25" customHeight="1" x14ac:dyDescent="0.25">
      <c r="A14" s="92"/>
      <c r="B14" s="314" t="s">
        <v>1425</v>
      </c>
      <c r="C14" s="104">
        <v>0</v>
      </c>
      <c r="D14" s="34"/>
      <c r="E14" s="226"/>
      <c r="F14" s="34" t="s">
        <v>1433</v>
      </c>
      <c r="G14" s="315">
        <v>1132</v>
      </c>
    </row>
    <row r="15" spans="1:7" ht="14.25" customHeight="1" x14ac:dyDescent="0.25">
      <c r="A15" s="92"/>
      <c r="B15" s="12" t="s">
        <v>108</v>
      </c>
      <c r="C15" s="104">
        <v>14199155</v>
      </c>
      <c r="D15" s="112"/>
      <c r="E15" s="226"/>
      <c r="F15" s="11" t="s">
        <v>106</v>
      </c>
      <c r="G15" s="11" t="s">
        <v>107</v>
      </c>
    </row>
    <row r="16" spans="1:7" ht="14.25" customHeight="1" x14ac:dyDescent="0.25">
      <c r="A16" s="92"/>
      <c r="B16" s="12" t="s">
        <v>111</v>
      </c>
      <c r="C16" s="104">
        <v>0</v>
      </c>
      <c r="D16" s="112"/>
      <c r="E16" s="226"/>
      <c r="F16" s="11" t="s">
        <v>109</v>
      </c>
      <c r="G16" s="11" t="s">
        <v>110</v>
      </c>
    </row>
    <row r="17" spans="1:7" ht="14.25" customHeight="1" x14ac:dyDescent="0.25">
      <c r="A17" s="92"/>
      <c r="B17" s="12" t="s">
        <v>113</v>
      </c>
      <c r="C17" s="104">
        <v>0</v>
      </c>
      <c r="D17" s="112"/>
      <c r="E17" s="226"/>
      <c r="F17" s="11" t="s">
        <v>112</v>
      </c>
      <c r="G17" s="11" t="s">
        <v>110</v>
      </c>
    </row>
    <row r="18" spans="1:7" ht="14.25" customHeight="1" x14ac:dyDescent="0.25">
      <c r="A18" s="92"/>
      <c r="B18" s="183"/>
      <c r="C18" s="162"/>
      <c r="D18" s="259"/>
      <c r="E18" s="152"/>
      <c r="F18" s="259"/>
      <c r="G18" s="259"/>
    </row>
    <row r="19" spans="1:7" ht="14.25" customHeight="1" x14ac:dyDescent="0.25">
      <c r="A19" s="92"/>
      <c r="B19" s="148" t="s">
        <v>1645</v>
      </c>
      <c r="C19" s="151">
        <f>SUM(C20:C24)</f>
        <v>843901</v>
      </c>
      <c r="D19" s="150"/>
      <c r="E19" s="152"/>
      <c r="F19" s="163"/>
      <c r="G19" s="163"/>
    </row>
    <row r="20" spans="1:7" ht="14.25" customHeight="1" x14ac:dyDescent="0.25">
      <c r="A20" s="92"/>
      <c r="B20" s="266" t="s">
        <v>611</v>
      </c>
      <c r="C20" s="216">
        <v>0</v>
      </c>
      <c r="D20" s="150"/>
      <c r="E20" s="152"/>
      <c r="F20" s="163" t="s">
        <v>607</v>
      </c>
      <c r="G20" s="163" t="s">
        <v>1060</v>
      </c>
    </row>
    <row r="21" spans="1:7" ht="14.25" customHeight="1" x14ac:dyDescent="0.25">
      <c r="A21" s="92"/>
      <c r="B21" s="266" t="s">
        <v>612</v>
      </c>
      <c r="C21" s="216">
        <v>0</v>
      </c>
      <c r="D21" s="153"/>
      <c r="E21" s="152"/>
      <c r="F21" s="222" t="s">
        <v>608</v>
      </c>
      <c r="G21" s="222" t="s">
        <v>1061</v>
      </c>
    </row>
    <row r="22" spans="1:7" ht="14.25" customHeight="1" x14ac:dyDescent="0.25">
      <c r="A22" s="92"/>
      <c r="B22" s="266" t="s">
        <v>613</v>
      </c>
      <c r="C22" s="216">
        <v>0</v>
      </c>
      <c r="D22" s="153"/>
      <c r="E22" s="152"/>
      <c r="F22" s="222" t="s">
        <v>609</v>
      </c>
      <c r="G22" s="222" t="s">
        <v>1062</v>
      </c>
    </row>
    <row r="23" spans="1:7" ht="14.25" customHeight="1" x14ac:dyDescent="0.25">
      <c r="A23" s="92"/>
      <c r="B23" s="266" t="s">
        <v>614</v>
      </c>
      <c r="C23" s="216">
        <v>665600</v>
      </c>
      <c r="D23" s="153"/>
      <c r="E23" s="152"/>
      <c r="F23" s="222" t="s">
        <v>610</v>
      </c>
      <c r="G23" s="222" t="s">
        <v>1063</v>
      </c>
    </row>
    <row r="24" spans="1:7" ht="14.25" customHeight="1" x14ac:dyDescent="0.25">
      <c r="A24" s="92"/>
      <c r="B24" s="266" t="s">
        <v>1646</v>
      </c>
      <c r="C24" s="216">
        <v>178301</v>
      </c>
      <c r="D24" s="153"/>
      <c r="E24" s="152"/>
      <c r="F24" s="222" t="s">
        <v>1644</v>
      </c>
      <c r="G24" s="222" t="s">
        <v>1647</v>
      </c>
    </row>
    <row r="25" spans="1:7" ht="14.25" customHeight="1" x14ac:dyDescent="0.25">
      <c r="A25" s="92"/>
      <c r="B25" s="183"/>
      <c r="C25" s="162"/>
      <c r="D25" s="259"/>
      <c r="E25" s="152"/>
      <c r="F25" s="259"/>
      <c r="G25" s="259"/>
    </row>
    <row r="26" spans="1:7" s="138" customFormat="1" ht="13.5" customHeight="1" x14ac:dyDescent="0.2">
      <c r="A26" s="92"/>
      <c r="B26" s="154" t="s">
        <v>9</v>
      </c>
      <c r="C26" s="151">
        <f>C27+C106+C447+C903</f>
        <v>6400422052</v>
      </c>
      <c r="D26" s="153"/>
      <c r="E26" s="152"/>
      <c r="F26" s="163"/>
      <c r="G26" s="163"/>
    </row>
    <row r="27" spans="1:7" s="138" customFormat="1" ht="12.9" customHeight="1" x14ac:dyDescent="0.2">
      <c r="A27" s="92"/>
      <c r="B27" s="148" t="s">
        <v>10</v>
      </c>
      <c r="C27" s="156">
        <f>SUM(C28:C104)</f>
        <v>6132522842</v>
      </c>
      <c r="D27" s="153"/>
      <c r="E27" s="157"/>
      <c r="F27" s="163"/>
      <c r="G27" s="163"/>
    </row>
    <row r="28" spans="1:7" s="138" customFormat="1" ht="12.9" customHeight="1" x14ac:dyDescent="0.25">
      <c r="A28" s="92"/>
      <c r="B28" s="12" t="s">
        <v>188</v>
      </c>
      <c r="C28" s="129">
        <v>103168171</v>
      </c>
      <c r="D28" s="112"/>
      <c r="E28" s="227"/>
      <c r="F28" s="11" t="s">
        <v>117</v>
      </c>
      <c r="G28" s="11" t="s">
        <v>118</v>
      </c>
    </row>
    <row r="29" spans="1:7" s="138" customFormat="1" ht="12.9" customHeight="1" x14ac:dyDescent="0.25">
      <c r="A29" s="92"/>
      <c r="B29" s="12" t="s">
        <v>189</v>
      </c>
      <c r="C29" s="129">
        <v>118473425</v>
      </c>
      <c r="D29" s="112"/>
      <c r="E29" s="227"/>
      <c r="F29" s="11" t="s">
        <v>119</v>
      </c>
      <c r="G29" s="11" t="s">
        <v>118</v>
      </c>
    </row>
    <row r="30" spans="1:7" s="138" customFormat="1" ht="12.9" customHeight="1" x14ac:dyDescent="0.25">
      <c r="A30" s="92"/>
      <c r="B30" s="12" t="s">
        <v>190</v>
      </c>
      <c r="C30" s="129">
        <v>4241547</v>
      </c>
      <c r="D30" s="112"/>
      <c r="E30" s="227"/>
      <c r="F30" s="11" t="s">
        <v>120</v>
      </c>
      <c r="G30" s="11" t="s">
        <v>118</v>
      </c>
    </row>
    <row r="31" spans="1:7" s="138" customFormat="1" ht="12.9" customHeight="1" x14ac:dyDescent="0.25">
      <c r="A31" s="92"/>
      <c r="B31" s="12" t="s">
        <v>191</v>
      </c>
      <c r="C31" s="129">
        <v>5294587</v>
      </c>
      <c r="D31" s="112"/>
      <c r="E31" s="227"/>
      <c r="F31" s="11" t="s">
        <v>121</v>
      </c>
      <c r="G31" s="11" t="s">
        <v>118</v>
      </c>
    </row>
    <row r="32" spans="1:7" s="138" customFormat="1" ht="12.9" customHeight="1" x14ac:dyDescent="0.25">
      <c r="A32" s="92"/>
      <c r="B32" s="12" t="s">
        <v>192</v>
      </c>
      <c r="C32" s="129">
        <v>3932427</v>
      </c>
      <c r="D32" s="112"/>
      <c r="E32" s="227"/>
      <c r="F32" s="11" t="s">
        <v>122</v>
      </c>
      <c r="G32" s="11" t="s">
        <v>118</v>
      </c>
    </row>
    <row r="33" spans="1:7" s="138" customFormat="1" ht="12.9" customHeight="1" x14ac:dyDescent="0.25">
      <c r="A33" s="92"/>
      <c r="B33" s="12" t="s">
        <v>193</v>
      </c>
      <c r="C33" s="129">
        <v>22432079</v>
      </c>
      <c r="D33" s="112"/>
      <c r="E33" s="227"/>
      <c r="F33" s="11" t="s">
        <v>123</v>
      </c>
      <c r="G33" s="11" t="s">
        <v>118</v>
      </c>
    </row>
    <row r="34" spans="1:7" s="138" customFormat="1" ht="12.9" customHeight="1" x14ac:dyDescent="0.25">
      <c r="A34" s="92"/>
      <c r="B34" s="12" t="s">
        <v>194</v>
      </c>
      <c r="C34" s="129">
        <v>4538918</v>
      </c>
      <c r="D34" s="112"/>
      <c r="E34" s="227"/>
      <c r="F34" s="11" t="s">
        <v>124</v>
      </c>
      <c r="G34" s="11" t="s">
        <v>118</v>
      </c>
    </row>
    <row r="35" spans="1:7" s="138" customFormat="1" ht="12.9" customHeight="1" x14ac:dyDescent="0.25">
      <c r="A35" s="92"/>
      <c r="B35" s="12" t="s">
        <v>195</v>
      </c>
      <c r="C35" s="129">
        <v>2670528</v>
      </c>
      <c r="D35" s="112"/>
      <c r="E35" s="227"/>
      <c r="F35" s="11" t="s">
        <v>125</v>
      </c>
      <c r="G35" s="11" t="s">
        <v>118</v>
      </c>
    </row>
    <row r="36" spans="1:7" s="138" customFormat="1" ht="12.9" customHeight="1" x14ac:dyDescent="0.25">
      <c r="A36" s="92"/>
      <c r="B36" s="12" t="s">
        <v>196</v>
      </c>
      <c r="C36" s="129">
        <v>5765109</v>
      </c>
      <c r="D36" s="112"/>
      <c r="E36" s="227"/>
      <c r="F36" s="11" t="s">
        <v>126</v>
      </c>
      <c r="G36" s="11" t="s">
        <v>118</v>
      </c>
    </row>
    <row r="37" spans="1:7" s="258" customFormat="1" ht="12.75" customHeight="1" x14ac:dyDescent="0.25">
      <c r="A37" s="160"/>
      <c r="B37" s="12" t="s">
        <v>197</v>
      </c>
      <c r="C37" s="129">
        <v>5765109</v>
      </c>
      <c r="D37" s="112"/>
      <c r="E37" s="227"/>
      <c r="F37" s="11" t="s">
        <v>127</v>
      </c>
      <c r="G37" s="11" t="s">
        <v>118</v>
      </c>
    </row>
    <row r="38" spans="1:7" s="258" customFormat="1" ht="12.75" customHeight="1" x14ac:dyDescent="0.25">
      <c r="A38" s="160"/>
      <c r="B38" s="12" t="s">
        <v>198</v>
      </c>
      <c r="C38" s="129">
        <v>4658745</v>
      </c>
      <c r="D38" s="112"/>
      <c r="E38" s="227"/>
      <c r="F38" s="11" t="s">
        <v>128</v>
      </c>
      <c r="G38" s="11" t="s">
        <v>118</v>
      </c>
    </row>
    <row r="39" spans="1:7" s="258" customFormat="1" ht="12.75" customHeight="1" x14ac:dyDescent="0.25">
      <c r="A39" s="160"/>
      <c r="B39" s="12" t="s">
        <v>199</v>
      </c>
      <c r="C39" s="129">
        <v>5398764</v>
      </c>
      <c r="D39" s="112"/>
      <c r="E39" s="227"/>
      <c r="F39" s="11" t="s">
        <v>129</v>
      </c>
      <c r="G39" s="11" t="s">
        <v>118</v>
      </c>
    </row>
    <row r="40" spans="1:7" s="258" customFormat="1" ht="12.75" customHeight="1" x14ac:dyDescent="0.25">
      <c r="A40" s="160"/>
      <c r="B40" s="12" t="s">
        <v>200</v>
      </c>
      <c r="C40" s="129">
        <v>5398764</v>
      </c>
      <c r="D40" s="112"/>
      <c r="E40" s="227"/>
      <c r="F40" s="11" t="s">
        <v>130</v>
      </c>
      <c r="G40" s="11" t="s">
        <v>118</v>
      </c>
    </row>
    <row r="41" spans="1:7" s="258" customFormat="1" ht="12.75" customHeight="1" x14ac:dyDescent="0.25">
      <c r="A41" s="160"/>
      <c r="B41" s="12" t="s">
        <v>201</v>
      </c>
      <c r="C41" s="129">
        <v>5398764</v>
      </c>
      <c r="D41" s="112"/>
      <c r="E41" s="227"/>
      <c r="F41" s="11" t="s">
        <v>131</v>
      </c>
      <c r="G41" s="11" t="s">
        <v>118</v>
      </c>
    </row>
    <row r="42" spans="1:7" s="258" customFormat="1" ht="12.75" customHeight="1" x14ac:dyDescent="0.25">
      <c r="A42" s="160"/>
      <c r="B42" s="12" t="s">
        <v>202</v>
      </c>
      <c r="C42" s="129">
        <v>5398764</v>
      </c>
      <c r="D42" s="112"/>
      <c r="E42" s="227"/>
      <c r="F42" s="11" t="s">
        <v>132</v>
      </c>
      <c r="G42" s="11" t="s">
        <v>118</v>
      </c>
    </row>
    <row r="43" spans="1:7" s="258" customFormat="1" ht="12.75" customHeight="1" x14ac:dyDescent="0.25">
      <c r="A43" s="160"/>
      <c r="B43" s="12" t="s">
        <v>203</v>
      </c>
      <c r="C43" s="129">
        <v>5398764</v>
      </c>
      <c r="D43" s="112"/>
      <c r="E43" s="227"/>
      <c r="F43" s="11" t="s">
        <v>133</v>
      </c>
      <c r="G43" s="11" t="s">
        <v>118</v>
      </c>
    </row>
    <row r="44" spans="1:7" s="258" customFormat="1" ht="12.75" customHeight="1" x14ac:dyDescent="0.25">
      <c r="A44" s="160"/>
      <c r="B44" s="12" t="s">
        <v>204</v>
      </c>
      <c r="C44" s="129">
        <v>4241547</v>
      </c>
      <c r="D44" s="112"/>
      <c r="E44" s="227"/>
      <c r="F44" s="11" t="s">
        <v>134</v>
      </c>
      <c r="G44" s="11" t="s">
        <v>118</v>
      </c>
    </row>
    <row r="45" spans="1:7" s="258" customFormat="1" ht="12.75" customHeight="1" x14ac:dyDescent="0.25">
      <c r="A45" s="160"/>
      <c r="B45" s="12" t="s">
        <v>205</v>
      </c>
      <c r="C45" s="129">
        <v>5294587</v>
      </c>
      <c r="D45" s="112"/>
      <c r="E45" s="227"/>
      <c r="F45" s="11" t="s">
        <v>135</v>
      </c>
      <c r="G45" s="11" t="s">
        <v>118</v>
      </c>
    </row>
    <row r="46" spans="1:7" s="258" customFormat="1" ht="12.75" customHeight="1" x14ac:dyDescent="0.25">
      <c r="A46" s="160"/>
      <c r="B46" s="12" t="s">
        <v>206</v>
      </c>
      <c r="C46" s="129">
        <v>5387525</v>
      </c>
      <c r="D46" s="112"/>
      <c r="E46" s="227"/>
      <c r="F46" s="11" t="s">
        <v>136</v>
      </c>
      <c r="G46" s="11" t="s">
        <v>118</v>
      </c>
    </row>
    <row r="47" spans="1:7" s="258" customFormat="1" ht="12.75" customHeight="1" x14ac:dyDescent="0.25">
      <c r="A47" s="160"/>
      <c r="B47" s="12" t="s">
        <v>207</v>
      </c>
      <c r="C47" s="129">
        <v>5387525</v>
      </c>
      <c r="D47" s="112"/>
      <c r="E47" s="227"/>
      <c r="F47" s="11" t="s">
        <v>137</v>
      </c>
      <c r="G47" s="11" t="s">
        <v>118</v>
      </c>
    </row>
    <row r="48" spans="1:7" s="258" customFormat="1" ht="12.75" customHeight="1" x14ac:dyDescent="0.25">
      <c r="A48" s="160"/>
      <c r="B48" s="12" t="s">
        <v>208</v>
      </c>
      <c r="C48" s="129">
        <v>3044695</v>
      </c>
      <c r="D48" s="112"/>
      <c r="E48" s="227"/>
      <c r="F48" s="11" t="s">
        <v>138</v>
      </c>
      <c r="G48" s="11" t="s">
        <v>118</v>
      </c>
    </row>
    <row r="49" spans="1:7" s="258" customFormat="1" ht="12.75" customHeight="1" x14ac:dyDescent="0.25">
      <c r="A49" s="160"/>
      <c r="B49" s="12" t="s">
        <v>209</v>
      </c>
      <c r="C49" s="129">
        <v>3044695</v>
      </c>
      <c r="D49" s="112"/>
      <c r="E49" s="227"/>
      <c r="F49" s="11" t="s">
        <v>139</v>
      </c>
      <c r="G49" s="11" t="s">
        <v>118</v>
      </c>
    </row>
    <row r="50" spans="1:7" s="258" customFormat="1" ht="12.75" customHeight="1" x14ac:dyDescent="0.25">
      <c r="A50" s="160"/>
      <c r="B50" s="12" t="s">
        <v>210</v>
      </c>
      <c r="C50" s="129">
        <v>4037579</v>
      </c>
      <c r="D50" s="112"/>
      <c r="E50" s="227"/>
      <c r="F50" s="11" t="s">
        <v>140</v>
      </c>
      <c r="G50" s="11" t="s">
        <v>118</v>
      </c>
    </row>
    <row r="51" spans="1:7" s="258" customFormat="1" ht="12.75" customHeight="1" x14ac:dyDescent="0.25">
      <c r="A51" s="160"/>
      <c r="B51" s="12" t="s">
        <v>211</v>
      </c>
      <c r="C51" s="129">
        <v>3643854</v>
      </c>
      <c r="D51" s="112"/>
      <c r="E51" s="227"/>
      <c r="F51" s="11" t="s">
        <v>141</v>
      </c>
      <c r="G51" s="11" t="s">
        <v>118</v>
      </c>
    </row>
    <row r="52" spans="1:7" s="258" customFormat="1" ht="12.75" customHeight="1" x14ac:dyDescent="0.25">
      <c r="A52" s="160"/>
      <c r="B52" s="12" t="s">
        <v>212</v>
      </c>
      <c r="C52" s="129">
        <v>7387505</v>
      </c>
      <c r="D52" s="112"/>
      <c r="E52" s="227"/>
      <c r="F52" s="11" t="s">
        <v>142</v>
      </c>
      <c r="G52" s="11" t="s">
        <v>118</v>
      </c>
    </row>
    <row r="53" spans="1:7" s="258" customFormat="1" ht="12.75" customHeight="1" x14ac:dyDescent="0.25">
      <c r="A53" s="160"/>
      <c r="B53" s="12" t="s">
        <v>213</v>
      </c>
      <c r="C53" s="129">
        <v>4538918</v>
      </c>
      <c r="D53" s="112"/>
      <c r="E53" s="227"/>
      <c r="F53" s="11" t="s">
        <v>143</v>
      </c>
      <c r="G53" s="11" t="s">
        <v>118</v>
      </c>
    </row>
    <row r="54" spans="1:7" s="258" customFormat="1" ht="12.75" customHeight="1" x14ac:dyDescent="0.25">
      <c r="A54" s="160"/>
      <c r="B54" s="12" t="s">
        <v>214</v>
      </c>
      <c r="C54" s="129">
        <v>2670528</v>
      </c>
      <c r="D54" s="112"/>
      <c r="E54" s="227"/>
      <c r="F54" s="11" t="s">
        <v>144</v>
      </c>
      <c r="G54" s="11" t="s">
        <v>118</v>
      </c>
    </row>
    <row r="55" spans="1:7" s="258" customFormat="1" ht="12.75" customHeight="1" x14ac:dyDescent="0.25">
      <c r="A55" s="160"/>
      <c r="B55" s="12" t="s">
        <v>215</v>
      </c>
      <c r="C55" s="129">
        <v>2946879</v>
      </c>
      <c r="D55" s="112"/>
      <c r="E55" s="227"/>
      <c r="F55" s="11" t="s">
        <v>145</v>
      </c>
      <c r="G55" s="11" t="s">
        <v>118</v>
      </c>
    </row>
    <row r="56" spans="1:7" s="258" customFormat="1" ht="12.75" customHeight="1" x14ac:dyDescent="0.25">
      <c r="A56" s="160"/>
      <c r="B56" s="12" t="s">
        <v>216</v>
      </c>
      <c r="C56" s="129">
        <v>66710991</v>
      </c>
      <c r="D56" s="112"/>
      <c r="E56" s="227"/>
      <c r="F56" s="11" t="s">
        <v>146</v>
      </c>
      <c r="G56" s="11" t="s">
        <v>118</v>
      </c>
    </row>
    <row r="57" spans="1:7" s="258" customFormat="1" ht="12.75" customHeight="1" x14ac:dyDescent="0.25">
      <c r="A57" s="160"/>
      <c r="B57" s="12" t="s">
        <v>217</v>
      </c>
      <c r="C57" s="129">
        <v>30382230</v>
      </c>
      <c r="D57" s="112"/>
      <c r="E57" s="227"/>
      <c r="F57" s="11" t="s">
        <v>147</v>
      </c>
      <c r="G57" s="11" t="s">
        <v>118</v>
      </c>
    </row>
    <row r="58" spans="1:7" s="258" customFormat="1" ht="12.75" customHeight="1" x14ac:dyDescent="0.25">
      <c r="A58" s="160"/>
      <c r="B58" s="12" t="s">
        <v>218</v>
      </c>
      <c r="C58" s="129">
        <v>16656666</v>
      </c>
      <c r="D58" s="112"/>
      <c r="E58" s="227"/>
      <c r="F58" s="11" t="s">
        <v>148</v>
      </c>
      <c r="G58" s="11" t="s">
        <v>149</v>
      </c>
    </row>
    <row r="59" spans="1:7" s="258" customFormat="1" ht="12.75" customHeight="1" x14ac:dyDescent="0.25">
      <c r="A59" s="160"/>
      <c r="B59" s="12" t="s">
        <v>219</v>
      </c>
      <c r="C59" s="129">
        <v>147493824</v>
      </c>
      <c r="D59" s="112"/>
      <c r="E59" s="227"/>
      <c r="F59" s="11" t="s">
        <v>150</v>
      </c>
      <c r="G59" s="11" t="s">
        <v>118</v>
      </c>
    </row>
    <row r="60" spans="1:7" s="258" customFormat="1" ht="12.75" customHeight="1" x14ac:dyDescent="0.25">
      <c r="A60" s="160"/>
      <c r="B60" s="12" t="s">
        <v>220</v>
      </c>
      <c r="C60" s="129">
        <v>38392514</v>
      </c>
      <c r="D60" s="112"/>
      <c r="E60" s="227"/>
      <c r="F60" s="11" t="s">
        <v>151</v>
      </c>
      <c r="G60" s="11" t="s">
        <v>118</v>
      </c>
    </row>
    <row r="61" spans="1:7" s="258" customFormat="1" ht="12.75" customHeight="1" x14ac:dyDescent="0.25">
      <c r="A61" s="160"/>
      <c r="B61" s="12" t="s">
        <v>221</v>
      </c>
      <c r="C61" s="129">
        <v>273606126</v>
      </c>
      <c r="D61" s="112"/>
      <c r="E61" s="227"/>
      <c r="F61" s="11" t="s">
        <v>152</v>
      </c>
      <c r="G61" s="11" t="s">
        <v>118</v>
      </c>
    </row>
    <row r="62" spans="1:7" s="258" customFormat="1" ht="12.75" customHeight="1" x14ac:dyDescent="0.25">
      <c r="A62" s="160"/>
      <c r="B62" s="12" t="s">
        <v>240</v>
      </c>
      <c r="C62" s="129">
        <v>123134439</v>
      </c>
      <c r="D62" s="112"/>
      <c r="E62" s="227"/>
      <c r="F62" s="11" t="s">
        <v>172</v>
      </c>
      <c r="G62" s="11" t="s">
        <v>118</v>
      </c>
    </row>
    <row r="63" spans="1:7" s="258" customFormat="1" ht="12.75" customHeight="1" x14ac:dyDescent="0.25">
      <c r="A63" s="160"/>
      <c r="B63" s="12" t="s">
        <v>241</v>
      </c>
      <c r="C63" s="129">
        <v>1596087</v>
      </c>
      <c r="D63" s="112"/>
      <c r="E63" s="227"/>
      <c r="F63" s="11" t="s">
        <v>173</v>
      </c>
      <c r="G63" s="11" t="s">
        <v>118</v>
      </c>
    </row>
    <row r="64" spans="1:7" s="258" customFormat="1" ht="12.75" customHeight="1" x14ac:dyDescent="0.25">
      <c r="A64" s="160"/>
      <c r="B64" s="12" t="s">
        <v>242</v>
      </c>
      <c r="C64" s="129">
        <v>46727412</v>
      </c>
      <c r="D64" s="112"/>
      <c r="E64" s="227"/>
      <c r="F64" s="11" t="s">
        <v>174</v>
      </c>
      <c r="G64" s="11" t="s">
        <v>118</v>
      </c>
    </row>
    <row r="65" spans="1:7" s="258" customFormat="1" ht="12.75" customHeight="1" x14ac:dyDescent="0.25">
      <c r="A65" s="160"/>
      <c r="B65" s="12" t="s">
        <v>243</v>
      </c>
      <c r="C65" s="129">
        <v>34431278</v>
      </c>
      <c r="D65" s="112"/>
      <c r="E65" s="227"/>
      <c r="F65" s="11" t="s">
        <v>175</v>
      </c>
      <c r="G65" s="11" t="s">
        <v>118</v>
      </c>
    </row>
    <row r="66" spans="1:7" s="258" customFormat="1" ht="12.75" customHeight="1" x14ac:dyDescent="0.25">
      <c r="A66" s="160"/>
      <c r="B66" s="12" t="s">
        <v>244</v>
      </c>
      <c r="C66" s="129">
        <v>25665395</v>
      </c>
      <c r="D66" s="112"/>
      <c r="E66" s="227"/>
      <c r="F66" s="11" t="s">
        <v>176</v>
      </c>
      <c r="G66" s="11" t="s">
        <v>118</v>
      </c>
    </row>
    <row r="67" spans="1:7" s="258" customFormat="1" ht="12.75" customHeight="1" x14ac:dyDescent="0.25">
      <c r="A67" s="160"/>
      <c r="B67" s="12" t="s">
        <v>246</v>
      </c>
      <c r="C67" s="129">
        <v>6356802</v>
      </c>
      <c r="D67" s="112"/>
      <c r="E67" s="227"/>
      <c r="F67" s="11" t="s">
        <v>178</v>
      </c>
      <c r="G67" s="11" t="s">
        <v>118</v>
      </c>
    </row>
    <row r="68" spans="1:7" s="258" customFormat="1" ht="12.75" customHeight="1" x14ac:dyDescent="0.25">
      <c r="A68" s="160"/>
      <c r="B68" s="12" t="s">
        <v>302</v>
      </c>
      <c r="C68" s="129">
        <v>215303597</v>
      </c>
      <c r="D68" s="112"/>
      <c r="E68" s="227"/>
      <c r="F68" s="11" t="s">
        <v>252</v>
      </c>
      <c r="G68" s="11" t="s">
        <v>118</v>
      </c>
    </row>
    <row r="69" spans="1:7" s="258" customFormat="1" ht="12.75" customHeight="1" x14ac:dyDescent="0.25">
      <c r="A69" s="160"/>
      <c r="B69" s="12" t="s">
        <v>1569</v>
      </c>
      <c r="C69" s="129">
        <v>0</v>
      </c>
      <c r="D69" s="112"/>
      <c r="E69" s="227"/>
      <c r="F69" s="11" t="s">
        <v>1563</v>
      </c>
      <c r="G69" s="11" t="s">
        <v>436</v>
      </c>
    </row>
    <row r="70" spans="1:7" s="258" customFormat="1" ht="12.75" customHeight="1" x14ac:dyDescent="0.25">
      <c r="A70" s="160"/>
      <c r="B70" s="12" t="s">
        <v>517</v>
      </c>
      <c r="C70" s="129">
        <v>7423875</v>
      </c>
      <c r="D70" s="112"/>
      <c r="E70" s="227"/>
      <c r="F70" s="11" t="s">
        <v>435</v>
      </c>
      <c r="G70" s="11" t="s">
        <v>436</v>
      </c>
    </row>
    <row r="71" spans="1:7" s="258" customFormat="1" ht="12.75" customHeight="1" x14ac:dyDescent="0.25">
      <c r="A71" s="160"/>
      <c r="B71" s="12" t="s">
        <v>553</v>
      </c>
      <c r="C71" s="129">
        <v>208333785</v>
      </c>
      <c r="D71" s="112"/>
      <c r="E71" s="227"/>
      <c r="F71" s="11" t="s">
        <v>480</v>
      </c>
      <c r="G71" s="11" t="s">
        <v>481</v>
      </c>
    </row>
    <row r="72" spans="1:7" s="258" customFormat="1" ht="12.75" customHeight="1" x14ac:dyDescent="0.25">
      <c r="A72" s="160"/>
      <c r="B72" s="12" t="s">
        <v>554</v>
      </c>
      <c r="C72" s="129">
        <v>0</v>
      </c>
      <c r="D72" s="112"/>
      <c r="E72" s="227"/>
      <c r="F72" s="11" t="s">
        <v>482</v>
      </c>
      <c r="G72" s="11" t="s">
        <v>483</v>
      </c>
    </row>
    <row r="73" spans="1:7" s="258" customFormat="1" ht="12.75" customHeight="1" x14ac:dyDescent="0.25">
      <c r="A73" s="160"/>
      <c r="B73" s="12" t="s">
        <v>555</v>
      </c>
      <c r="C73" s="129">
        <v>0</v>
      </c>
      <c r="D73" s="112"/>
      <c r="E73" s="227"/>
      <c r="F73" s="11" t="s">
        <v>484</v>
      </c>
      <c r="G73" s="11" t="s">
        <v>483</v>
      </c>
    </row>
    <row r="74" spans="1:7" s="258" customFormat="1" ht="12.75" customHeight="1" x14ac:dyDescent="0.25">
      <c r="A74" s="160"/>
      <c r="B74" s="12" t="s">
        <v>556</v>
      </c>
      <c r="C74" s="129">
        <v>3575982</v>
      </c>
      <c r="D74" s="112"/>
      <c r="E74" s="227"/>
      <c r="F74" s="11" t="s">
        <v>485</v>
      </c>
      <c r="G74" s="11" t="s">
        <v>486</v>
      </c>
    </row>
    <row r="75" spans="1:7" s="258" customFormat="1" ht="12.75" customHeight="1" x14ac:dyDescent="0.25">
      <c r="A75" s="160"/>
      <c r="B75" s="12" t="s">
        <v>1570</v>
      </c>
      <c r="C75" s="129">
        <v>0</v>
      </c>
      <c r="D75" s="112"/>
      <c r="E75" s="227"/>
      <c r="F75" s="11" t="s">
        <v>1564</v>
      </c>
      <c r="G75" s="11" t="s">
        <v>486</v>
      </c>
    </row>
    <row r="76" spans="1:7" s="258" customFormat="1" ht="12.75" customHeight="1" x14ac:dyDescent="0.25">
      <c r="A76" s="160"/>
      <c r="B76" s="12" t="s">
        <v>1571</v>
      </c>
      <c r="C76" s="129">
        <v>0</v>
      </c>
      <c r="D76" s="112"/>
      <c r="E76" s="227"/>
      <c r="F76" s="11" t="s">
        <v>1565</v>
      </c>
      <c r="G76" s="11" t="s">
        <v>486</v>
      </c>
    </row>
    <row r="77" spans="1:7" s="258" customFormat="1" ht="12.75" customHeight="1" x14ac:dyDescent="0.25">
      <c r="A77" s="160"/>
      <c r="B77" s="12" t="s">
        <v>557</v>
      </c>
      <c r="C77" s="129">
        <v>1608368656</v>
      </c>
      <c r="D77" s="112"/>
      <c r="E77" s="227"/>
      <c r="F77" s="11" t="s">
        <v>487</v>
      </c>
      <c r="G77" s="11" t="s">
        <v>488</v>
      </c>
    </row>
    <row r="78" spans="1:7" s="258" customFormat="1" ht="12.75" customHeight="1" x14ac:dyDescent="0.25">
      <c r="A78" s="160"/>
      <c r="B78" s="12" t="s">
        <v>558</v>
      </c>
      <c r="C78" s="129">
        <v>976530</v>
      </c>
      <c r="D78" s="112"/>
      <c r="E78" s="227"/>
      <c r="F78" s="11" t="s">
        <v>489</v>
      </c>
      <c r="G78" s="11" t="s">
        <v>490</v>
      </c>
    </row>
    <row r="79" spans="1:7" s="258" customFormat="1" ht="12.75" customHeight="1" x14ac:dyDescent="0.25">
      <c r="A79" s="160"/>
      <c r="B79" s="12" t="s">
        <v>1572</v>
      </c>
      <c r="C79" s="129">
        <v>952931</v>
      </c>
      <c r="D79" s="112"/>
      <c r="E79" s="227"/>
      <c r="F79" s="11" t="s">
        <v>1566</v>
      </c>
      <c r="G79" s="11" t="s">
        <v>483</v>
      </c>
    </row>
    <row r="80" spans="1:7" s="258" customFormat="1" ht="12.75" customHeight="1" x14ac:dyDescent="0.25">
      <c r="A80" s="160"/>
      <c r="B80" s="12" t="s">
        <v>559</v>
      </c>
      <c r="C80" s="129">
        <v>81153278</v>
      </c>
      <c r="D80" s="112"/>
      <c r="E80" s="227"/>
      <c r="F80" s="11" t="s">
        <v>491</v>
      </c>
      <c r="G80" s="11" t="s">
        <v>492</v>
      </c>
    </row>
    <row r="81" spans="1:7" s="258" customFormat="1" ht="12.75" customHeight="1" x14ac:dyDescent="0.25">
      <c r="A81" s="160"/>
      <c r="B81" s="12" t="s">
        <v>560</v>
      </c>
      <c r="C81" s="129">
        <v>348820528</v>
      </c>
      <c r="D81" s="112"/>
      <c r="E81" s="227"/>
      <c r="F81" s="11" t="s">
        <v>493</v>
      </c>
      <c r="G81" s="11" t="s">
        <v>488</v>
      </c>
    </row>
    <row r="82" spans="1:7" s="258" customFormat="1" ht="12.75" customHeight="1" x14ac:dyDescent="0.25">
      <c r="A82" s="160"/>
      <c r="B82" s="12" t="s">
        <v>561</v>
      </c>
      <c r="C82" s="129">
        <v>2001077</v>
      </c>
      <c r="D82" s="112"/>
      <c r="E82" s="227"/>
      <c r="F82" s="11" t="s">
        <v>494</v>
      </c>
      <c r="G82" s="11" t="s">
        <v>483</v>
      </c>
    </row>
    <row r="83" spans="1:7" s="258" customFormat="1" ht="12.75" customHeight="1" x14ac:dyDescent="0.25">
      <c r="A83" s="160"/>
      <c r="B83" s="12" t="s">
        <v>562</v>
      </c>
      <c r="C83" s="129">
        <v>925510</v>
      </c>
      <c r="D83" s="112"/>
      <c r="E83" s="227"/>
      <c r="F83" s="11" t="s">
        <v>495</v>
      </c>
      <c r="G83" s="11" t="s">
        <v>490</v>
      </c>
    </row>
    <row r="84" spans="1:7" s="258" customFormat="1" ht="12.75" customHeight="1" x14ac:dyDescent="0.25">
      <c r="A84" s="160"/>
      <c r="B84" s="12" t="s">
        <v>563</v>
      </c>
      <c r="C84" s="129">
        <v>4700619</v>
      </c>
      <c r="D84" s="112"/>
      <c r="E84" s="227"/>
      <c r="F84" s="11" t="s">
        <v>496</v>
      </c>
      <c r="G84" s="11" t="s">
        <v>483</v>
      </c>
    </row>
    <row r="85" spans="1:7" s="258" customFormat="1" ht="12.75" customHeight="1" x14ac:dyDescent="0.25">
      <c r="A85" s="160"/>
      <c r="B85" s="12" t="s">
        <v>1573</v>
      </c>
      <c r="C85" s="129">
        <v>39097228</v>
      </c>
      <c r="D85" s="112"/>
      <c r="E85" s="227"/>
      <c r="F85" s="11" t="s">
        <v>1567</v>
      </c>
      <c r="G85" s="11" t="s">
        <v>483</v>
      </c>
    </row>
    <row r="86" spans="1:7" s="258" customFormat="1" ht="12.75" customHeight="1" x14ac:dyDescent="0.25">
      <c r="A86" s="160"/>
      <c r="B86" s="12" t="s">
        <v>564</v>
      </c>
      <c r="C86" s="129">
        <v>134446458</v>
      </c>
      <c r="D86" s="112"/>
      <c r="E86" s="227"/>
      <c r="F86" s="11" t="s">
        <v>497</v>
      </c>
      <c r="G86" s="11" t="s">
        <v>492</v>
      </c>
    </row>
    <row r="87" spans="1:7" s="258" customFormat="1" ht="12.75" customHeight="1" x14ac:dyDescent="0.25">
      <c r="A87" s="160"/>
      <c r="B87" s="12" t="s">
        <v>1574</v>
      </c>
      <c r="C87" s="129">
        <v>0</v>
      </c>
      <c r="D87" s="112"/>
      <c r="E87" s="227"/>
      <c r="F87" s="11" t="s">
        <v>1568</v>
      </c>
      <c r="G87" s="11" t="s">
        <v>1055</v>
      </c>
    </row>
    <row r="88" spans="1:7" s="258" customFormat="1" ht="12.75" customHeight="1" x14ac:dyDescent="0.25">
      <c r="A88" s="160"/>
      <c r="B88" s="12" t="s">
        <v>565</v>
      </c>
      <c r="C88" s="129">
        <v>19590000</v>
      </c>
      <c r="D88" s="112"/>
      <c r="E88" s="227"/>
      <c r="F88" s="11" t="s">
        <v>498</v>
      </c>
      <c r="G88" s="11" t="s">
        <v>488</v>
      </c>
    </row>
    <row r="89" spans="1:7" s="258" customFormat="1" ht="12.75" customHeight="1" x14ac:dyDescent="0.25">
      <c r="A89" s="160"/>
      <c r="B89" s="12" t="s">
        <v>566</v>
      </c>
      <c r="C89" s="129">
        <v>1980308</v>
      </c>
      <c r="D89" s="112"/>
      <c r="E89" s="227"/>
      <c r="F89" s="11" t="s">
        <v>499</v>
      </c>
      <c r="G89" s="11" t="s">
        <v>486</v>
      </c>
    </row>
    <row r="90" spans="1:7" s="258" customFormat="1" ht="12.75" customHeight="1" x14ac:dyDescent="0.25">
      <c r="A90" s="160"/>
      <c r="B90" s="12" t="s">
        <v>567</v>
      </c>
      <c r="C90" s="129">
        <v>296615799</v>
      </c>
      <c r="D90" s="112"/>
      <c r="E90" s="227"/>
      <c r="F90" s="11" t="s">
        <v>500</v>
      </c>
      <c r="G90" s="11" t="s">
        <v>488</v>
      </c>
    </row>
    <row r="91" spans="1:7" s="258" customFormat="1" ht="12.75" customHeight="1" x14ac:dyDescent="0.25">
      <c r="A91" s="160"/>
      <c r="B91" s="12" t="s">
        <v>568</v>
      </c>
      <c r="C91" s="129">
        <v>440250</v>
      </c>
      <c r="D91" s="112"/>
      <c r="E91" s="227"/>
      <c r="F91" s="11" t="s">
        <v>501</v>
      </c>
      <c r="G91" s="11" t="s">
        <v>486</v>
      </c>
    </row>
    <row r="92" spans="1:7" s="258" customFormat="1" ht="12.75" customHeight="1" x14ac:dyDescent="0.25">
      <c r="A92" s="160"/>
      <c r="B92" s="12" t="s">
        <v>569</v>
      </c>
      <c r="C92" s="129">
        <v>49810</v>
      </c>
      <c r="D92" s="112"/>
      <c r="E92" s="227"/>
      <c r="F92" s="11" t="s">
        <v>502</v>
      </c>
      <c r="G92" s="11" t="s">
        <v>486</v>
      </c>
    </row>
    <row r="93" spans="1:7" s="258" customFormat="1" ht="12.75" customHeight="1" x14ac:dyDescent="0.25">
      <c r="A93" s="160"/>
      <c r="B93" s="12" t="s">
        <v>570</v>
      </c>
      <c r="C93" s="129">
        <v>46288605</v>
      </c>
      <c r="D93" s="112"/>
      <c r="E93" s="227"/>
      <c r="F93" s="11" t="s">
        <v>503</v>
      </c>
      <c r="G93" s="11" t="s">
        <v>492</v>
      </c>
    </row>
    <row r="94" spans="1:7" s="258" customFormat="1" ht="12.75" customHeight="1" x14ac:dyDescent="0.25">
      <c r="A94" s="160"/>
      <c r="B94" s="12" t="s">
        <v>571</v>
      </c>
      <c r="C94" s="129">
        <v>329455</v>
      </c>
      <c r="D94" s="112"/>
      <c r="E94" s="227"/>
      <c r="F94" s="11" t="s">
        <v>504</v>
      </c>
      <c r="G94" s="11" t="s">
        <v>486</v>
      </c>
    </row>
    <row r="95" spans="1:7" s="258" customFormat="1" ht="12.75" customHeight="1" x14ac:dyDescent="0.25">
      <c r="A95" s="160"/>
      <c r="B95" s="12" t="s">
        <v>572</v>
      </c>
      <c r="C95" s="129">
        <v>11411248</v>
      </c>
      <c r="D95" s="112"/>
      <c r="E95" s="227"/>
      <c r="F95" s="11" t="s">
        <v>505</v>
      </c>
      <c r="G95" s="11" t="s">
        <v>486</v>
      </c>
    </row>
    <row r="96" spans="1:7" s="258" customFormat="1" ht="12.75" customHeight="1" x14ac:dyDescent="0.2">
      <c r="A96" s="160"/>
      <c r="B96" s="222" t="s">
        <v>615</v>
      </c>
      <c r="C96" s="216">
        <v>27611608</v>
      </c>
      <c r="D96" s="153"/>
      <c r="E96" s="157"/>
      <c r="F96" s="222" t="s">
        <v>622</v>
      </c>
      <c r="G96" s="222" t="s">
        <v>1055</v>
      </c>
    </row>
    <row r="97" spans="1:7" s="258" customFormat="1" ht="12.75" customHeight="1" x14ac:dyDescent="0.2">
      <c r="A97" s="160"/>
      <c r="B97" s="222" t="s">
        <v>616</v>
      </c>
      <c r="C97" s="216">
        <v>60842800</v>
      </c>
      <c r="D97" s="153"/>
      <c r="E97" s="157"/>
      <c r="F97" s="222" t="s">
        <v>623</v>
      </c>
      <c r="G97" s="222" t="s">
        <v>1055</v>
      </c>
    </row>
    <row r="98" spans="1:7" s="258" customFormat="1" ht="12.75" customHeight="1" x14ac:dyDescent="0.2">
      <c r="A98" s="160"/>
      <c r="B98" s="222" t="s">
        <v>1648</v>
      </c>
      <c r="C98" s="216">
        <v>81643182</v>
      </c>
      <c r="D98" s="153"/>
      <c r="E98" s="157"/>
      <c r="F98" s="222" t="s">
        <v>624</v>
      </c>
      <c r="G98" s="222" t="s">
        <v>1056</v>
      </c>
    </row>
    <row r="99" spans="1:7" s="258" customFormat="1" ht="12.75" customHeight="1" x14ac:dyDescent="0.2">
      <c r="A99" s="160"/>
      <c r="B99" s="222" t="s">
        <v>1649</v>
      </c>
      <c r="C99" s="216">
        <v>1223486935</v>
      </c>
      <c r="D99" s="153"/>
      <c r="E99" s="157"/>
      <c r="F99" s="222" t="s">
        <v>625</v>
      </c>
      <c r="G99" s="222" t="s">
        <v>492</v>
      </c>
    </row>
    <row r="100" spans="1:7" s="258" customFormat="1" ht="12.75" customHeight="1" x14ac:dyDescent="0.2">
      <c r="A100" s="160"/>
      <c r="B100" s="222" t="s">
        <v>617</v>
      </c>
      <c r="C100" s="216">
        <v>186496824</v>
      </c>
      <c r="D100" s="153"/>
      <c r="E100" s="157"/>
      <c r="F100" s="222" t="s">
        <v>626</v>
      </c>
      <c r="G100" s="222" t="s">
        <v>436</v>
      </c>
    </row>
    <row r="101" spans="1:7" s="258" customFormat="1" ht="12.75" customHeight="1" x14ac:dyDescent="0.2">
      <c r="A101" s="160"/>
      <c r="B101" s="222" t="s">
        <v>618</v>
      </c>
      <c r="C101" s="216">
        <v>53776785</v>
      </c>
      <c r="D101" s="153"/>
      <c r="E101" s="157"/>
      <c r="F101" s="222" t="s">
        <v>627</v>
      </c>
      <c r="G101" s="222" t="s">
        <v>1057</v>
      </c>
    </row>
    <row r="102" spans="1:7" s="258" customFormat="1" ht="12.75" customHeight="1" x14ac:dyDescent="0.2">
      <c r="A102" s="160"/>
      <c r="B102" s="222" t="s">
        <v>619</v>
      </c>
      <c r="C102" s="216">
        <v>290917024</v>
      </c>
      <c r="D102" s="153"/>
      <c r="E102" s="157"/>
      <c r="F102" s="222" t="s">
        <v>628</v>
      </c>
      <c r="G102" s="222" t="s">
        <v>490</v>
      </c>
    </row>
    <row r="103" spans="1:7" s="258" customFormat="1" ht="12.75" customHeight="1" x14ac:dyDescent="0.2">
      <c r="A103" s="160"/>
      <c r="B103" s="222" t="s">
        <v>620</v>
      </c>
      <c r="C103" s="216">
        <v>3422756</v>
      </c>
      <c r="D103" s="153"/>
      <c r="E103" s="157"/>
      <c r="F103" s="222" t="s">
        <v>629</v>
      </c>
      <c r="G103" s="222" t="s">
        <v>1058</v>
      </c>
    </row>
    <row r="104" spans="1:7" s="258" customFormat="1" ht="12.75" customHeight="1" x14ac:dyDescent="0.2">
      <c r="A104" s="160"/>
      <c r="B104" s="222" t="s">
        <v>621</v>
      </c>
      <c r="C104" s="216">
        <v>825333</v>
      </c>
      <c r="D104" s="153"/>
      <c r="E104" s="157"/>
      <c r="F104" s="222" t="s">
        <v>630</v>
      </c>
      <c r="G104" s="222" t="s">
        <v>1059</v>
      </c>
    </row>
    <row r="105" spans="1:7" s="258" customFormat="1" ht="12.75" customHeight="1" x14ac:dyDescent="0.2">
      <c r="A105" s="160"/>
      <c r="B105" s="161"/>
      <c r="C105" s="162"/>
      <c r="D105" s="165"/>
      <c r="E105" s="159"/>
      <c r="F105" s="163"/>
      <c r="G105" s="163"/>
    </row>
    <row r="106" spans="1:7" ht="12.9" customHeight="1" x14ac:dyDescent="0.25">
      <c r="A106" s="92"/>
      <c r="B106" s="148" t="s">
        <v>1776</v>
      </c>
      <c r="C106" s="156">
        <f>SUM(C107:C445)</f>
        <v>179469532</v>
      </c>
      <c r="D106" s="150"/>
      <c r="E106" s="159"/>
      <c r="F106" s="163"/>
      <c r="G106" s="163"/>
    </row>
    <row r="107" spans="1:7" ht="12.9" customHeight="1" x14ac:dyDescent="0.25">
      <c r="A107" s="92"/>
      <c r="B107" s="314" t="s">
        <v>1548</v>
      </c>
      <c r="C107" s="241">
        <v>0</v>
      </c>
      <c r="D107" s="34"/>
      <c r="E107" s="229"/>
      <c r="F107" s="34" t="s">
        <v>1436</v>
      </c>
      <c r="G107" s="315">
        <v>1314</v>
      </c>
    </row>
    <row r="108" spans="1:7" ht="12.9" customHeight="1" x14ac:dyDescent="0.25">
      <c r="A108" s="92"/>
      <c r="B108" s="314" t="s">
        <v>1549</v>
      </c>
      <c r="C108" s="241">
        <v>0</v>
      </c>
      <c r="D108" s="34"/>
      <c r="E108" s="229"/>
      <c r="F108" s="34" t="s">
        <v>1437</v>
      </c>
      <c r="G108" s="315">
        <v>1314</v>
      </c>
    </row>
    <row r="109" spans="1:7" ht="12.9" customHeight="1" x14ac:dyDescent="0.25">
      <c r="A109" s="92"/>
      <c r="B109" s="314" t="s">
        <v>1550</v>
      </c>
      <c r="C109" s="241">
        <v>0</v>
      </c>
      <c r="D109" s="34"/>
      <c r="E109" s="229"/>
      <c r="F109" s="34" t="s">
        <v>1438</v>
      </c>
      <c r="G109" s="315">
        <v>1314</v>
      </c>
    </row>
    <row r="110" spans="1:7" ht="12.9" customHeight="1" x14ac:dyDescent="0.25">
      <c r="A110" s="92"/>
      <c r="B110" s="314" t="s">
        <v>1434</v>
      </c>
      <c r="C110" s="241">
        <v>0</v>
      </c>
      <c r="D110" s="34"/>
      <c r="E110" s="229"/>
      <c r="F110" s="34" t="s">
        <v>1439</v>
      </c>
      <c r="G110" s="315">
        <v>1318</v>
      </c>
    </row>
    <row r="111" spans="1:7" ht="12.9" customHeight="1" x14ac:dyDescent="0.25">
      <c r="A111" s="92"/>
      <c r="B111" s="314" t="s">
        <v>1435</v>
      </c>
      <c r="C111" s="241">
        <v>0</v>
      </c>
      <c r="D111" s="34"/>
      <c r="E111" s="229"/>
      <c r="F111" s="34" t="s">
        <v>1440</v>
      </c>
      <c r="G111" s="315">
        <v>1318</v>
      </c>
    </row>
    <row r="112" spans="1:7" ht="12.9" customHeight="1" x14ac:dyDescent="0.25">
      <c r="A112" s="92"/>
      <c r="B112" s="12" t="s">
        <v>186</v>
      </c>
      <c r="C112" s="129">
        <v>270178</v>
      </c>
      <c r="D112" s="112"/>
      <c r="E112" s="229"/>
      <c r="F112" s="11" t="s">
        <v>114</v>
      </c>
      <c r="G112" s="11" t="s">
        <v>115</v>
      </c>
    </row>
    <row r="113" spans="1:7" ht="12.9" customHeight="1" x14ac:dyDescent="0.25">
      <c r="A113" s="92"/>
      <c r="B113" s="12" t="s">
        <v>187</v>
      </c>
      <c r="C113" s="129">
        <v>434603</v>
      </c>
      <c r="D113" s="112"/>
      <c r="E113" s="229"/>
      <c r="F113" s="11" t="s">
        <v>116</v>
      </c>
      <c r="G113" s="11" t="s">
        <v>115</v>
      </c>
    </row>
    <row r="114" spans="1:7" ht="12.9" customHeight="1" x14ac:dyDescent="0.25">
      <c r="A114" s="92"/>
      <c r="B114" s="12" t="s">
        <v>248</v>
      </c>
      <c r="C114" s="129">
        <v>216267</v>
      </c>
      <c r="D114" s="112"/>
      <c r="E114" s="229"/>
      <c r="F114" s="11" t="s">
        <v>180</v>
      </c>
      <c r="G114" s="11" t="s">
        <v>181</v>
      </c>
    </row>
    <row r="115" spans="1:7" ht="12.9" customHeight="1" x14ac:dyDescent="0.25">
      <c r="A115" s="92"/>
      <c r="B115" s="12" t="s">
        <v>249</v>
      </c>
      <c r="C115" s="129">
        <v>203830</v>
      </c>
      <c r="D115" s="112"/>
      <c r="E115" s="229"/>
      <c r="F115" s="11" t="s">
        <v>182</v>
      </c>
      <c r="G115" s="11" t="s">
        <v>181</v>
      </c>
    </row>
    <row r="116" spans="1:7" ht="12.9" customHeight="1" x14ac:dyDescent="0.25">
      <c r="A116" s="92"/>
      <c r="B116" s="12" t="s">
        <v>250</v>
      </c>
      <c r="C116" s="129">
        <v>203830</v>
      </c>
      <c r="D116" s="112"/>
      <c r="E116" s="229"/>
      <c r="F116" s="11" t="s">
        <v>183</v>
      </c>
      <c r="G116" s="11" t="s">
        <v>181</v>
      </c>
    </row>
    <row r="117" spans="1:7" ht="12.9" customHeight="1" x14ac:dyDescent="0.25">
      <c r="A117" s="92"/>
      <c r="B117" s="12" t="s">
        <v>251</v>
      </c>
      <c r="C117" s="129">
        <v>203830</v>
      </c>
      <c r="D117" s="112"/>
      <c r="E117" s="229"/>
      <c r="F117" s="11" t="s">
        <v>184</v>
      </c>
      <c r="G117" s="11" t="s">
        <v>181</v>
      </c>
    </row>
    <row r="118" spans="1:7" ht="12.9" customHeight="1" x14ac:dyDescent="0.25">
      <c r="A118" s="92"/>
      <c r="B118" s="12" t="s">
        <v>251</v>
      </c>
      <c r="C118" s="129">
        <v>136739</v>
      </c>
      <c r="D118" s="112"/>
      <c r="E118" s="229"/>
      <c r="F118" s="11" t="s">
        <v>185</v>
      </c>
      <c r="G118" s="11" t="s">
        <v>181</v>
      </c>
    </row>
    <row r="119" spans="1:7" ht="12.9" customHeight="1" x14ac:dyDescent="0.25">
      <c r="A119" s="92"/>
      <c r="B119" s="12" t="s">
        <v>1581</v>
      </c>
      <c r="C119" s="129">
        <v>0</v>
      </c>
      <c r="D119" s="112"/>
      <c r="E119" s="229"/>
      <c r="F119" s="11" t="s">
        <v>1575</v>
      </c>
      <c r="G119" s="11" t="s">
        <v>444</v>
      </c>
    </row>
    <row r="120" spans="1:7" ht="12.9" customHeight="1" x14ac:dyDescent="0.25">
      <c r="A120" s="92"/>
      <c r="B120" s="12" t="s">
        <v>1582</v>
      </c>
      <c r="C120" s="129">
        <v>1368873</v>
      </c>
      <c r="D120" s="112"/>
      <c r="E120" s="229"/>
      <c r="F120" s="11" t="s">
        <v>1576</v>
      </c>
      <c r="G120" s="11" t="s">
        <v>1577</v>
      </c>
    </row>
    <row r="121" spans="1:7" ht="12.9" customHeight="1" x14ac:dyDescent="0.25">
      <c r="A121" s="92"/>
      <c r="B121" s="12" t="s">
        <v>1583</v>
      </c>
      <c r="C121" s="129">
        <v>789374</v>
      </c>
      <c r="D121" s="112"/>
      <c r="E121" s="229"/>
      <c r="F121" s="11" t="s">
        <v>1578</v>
      </c>
      <c r="G121" s="11" t="s">
        <v>181</v>
      </c>
    </row>
    <row r="122" spans="1:7" ht="12.9" customHeight="1" x14ac:dyDescent="0.25">
      <c r="A122" s="92"/>
      <c r="B122" s="12" t="s">
        <v>303</v>
      </c>
      <c r="C122" s="129">
        <v>6682401</v>
      </c>
      <c r="D122" s="112"/>
      <c r="E122" s="229"/>
      <c r="F122" s="11" t="s">
        <v>253</v>
      </c>
      <c r="G122" s="11" t="s">
        <v>115</v>
      </c>
    </row>
    <row r="123" spans="1:7" ht="12.9" customHeight="1" x14ac:dyDescent="0.25">
      <c r="A123" s="92"/>
      <c r="B123" s="12" t="s">
        <v>304</v>
      </c>
      <c r="C123" s="129">
        <v>87171</v>
      </c>
      <c r="D123" s="112"/>
      <c r="E123" s="229"/>
      <c r="F123" s="11" t="s">
        <v>254</v>
      </c>
      <c r="G123" s="11" t="s">
        <v>115</v>
      </c>
    </row>
    <row r="124" spans="1:7" ht="12.9" customHeight="1" x14ac:dyDescent="0.25">
      <c r="A124" s="92"/>
      <c r="B124" s="12" t="s">
        <v>305</v>
      </c>
      <c r="C124" s="129">
        <v>1114076</v>
      </c>
      <c r="D124" s="112"/>
      <c r="E124" s="229"/>
      <c r="F124" s="11" t="s">
        <v>255</v>
      </c>
      <c r="G124" s="11" t="s">
        <v>115</v>
      </c>
    </row>
    <row r="125" spans="1:7" ht="12.9" customHeight="1" x14ac:dyDescent="0.25">
      <c r="A125" s="92"/>
      <c r="B125" s="12" t="s">
        <v>251</v>
      </c>
      <c r="C125" s="129">
        <v>203831</v>
      </c>
      <c r="D125" s="112"/>
      <c r="E125" s="229"/>
      <c r="F125" s="11" t="s">
        <v>256</v>
      </c>
      <c r="G125" s="11" t="s">
        <v>181</v>
      </c>
    </row>
    <row r="126" spans="1:7" ht="12.9" customHeight="1" x14ac:dyDescent="0.25">
      <c r="A126" s="92"/>
      <c r="B126" s="12" t="s">
        <v>519</v>
      </c>
      <c r="C126" s="129">
        <v>187902</v>
      </c>
      <c r="D126" s="112"/>
      <c r="E126" s="229"/>
      <c r="F126" s="11" t="s">
        <v>439</v>
      </c>
      <c r="G126" s="11" t="s">
        <v>181</v>
      </c>
    </row>
    <row r="127" spans="1:7" ht="12.9" customHeight="1" x14ac:dyDescent="0.25">
      <c r="A127" s="92"/>
      <c r="B127" s="12" t="s">
        <v>520</v>
      </c>
      <c r="C127" s="129">
        <v>187902</v>
      </c>
      <c r="D127" s="112"/>
      <c r="E127" s="229"/>
      <c r="F127" s="11" t="s">
        <v>440</v>
      </c>
      <c r="G127" s="11" t="s">
        <v>181</v>
      </c>
    </row>
    <row r="128" spans="1:7" ht="12.9" customHeight="1" x14ac:dyDescent="0.25">
      <c r="A128" s="92"/>
      <c r="B128" s="12" t="s">
        <v>521</v>
      </c>
      <c r="C128" s="129">
        <v>187902</v>
      </c>
      <c r="D128" s="112"/>
      <c r="E128" s="229"/>
      <c r="F128" s="11" t="s">
        <v>441</v>
      </c>
      <c r="G128" s="11" t="s">
        <v>181</v>
      </c>
    </row>
    <row r="129" spans="1:7" ht="12.9" customHeight="1" x14ac:dyDescent="0.25">
      <c r="A129" s="92"/>
      <c r="B129" s="12" t="s">
        <v>521</v>
      </c>
      <c r="C129" s="129">
        <v>187902</v>
      </c>
      <c r="D129" s="112"/>
      <c r="E129" s="229"/>
      <c r="F129" s="11" t="s">
        <v>442</v>
      </c>
      <c r="G129" s="11" t="s">
        <v>181</v>
      </c>
    </row>
    <row r="130" spans="1:7" ht="12.9" customHeight="1" x14ac:dyDescent="0.25">
      <c r="A130" s="92"/>
      <c r="B130" s="12" t="s">
        <v>522</v>
      </c>
      <c r="C130" s="129">
        <v>0</v>
      </c>
      <c r="D130" s="112"/>
      <c r="E130" s="229"/>
      <c r="F130" s="11" t="s">
        <v>443</v>
      </c>
      <c r="G130" s="11" t="s">
        <v>444</v>
      </c>
    </row>
    <row r="131" spans="1:7" ht="12.9" customHeight="1" x14ac:dyDescent="0.25">
      <c r="A131" s="92"/>
      <c r="B131" s="12" t="s">
        <v>522</v>
      </c>
      <c r="C131" s="129">
        <v>0</v>
      </c>
      <c r="D131" s="112"/>
      <c r="E131" s="229"/>
      <c r="F131" s="11" t="s">
        <v>445</v>
      </c>
      <c r="G131" s="11" t="s">
        <v>444</v>
      </c>
    </row>
    <row r="132" spans="1:7" ht="12.9" customHeight="1" x14ac:dyDescent="0.25">
      <c r="A132" s="92"/>
      <c r="B132" s="12" t="s">
        <v>523</v>
      </c>
      <c r="C132" s="129">
        <v>0</v>
      </c>
      <c r="D132" s="112"/>
      <c r="E132" s="229"/>
      <c r="F132" s="11" t="s">
        <v>446</v>
      </c>
      <c r="G132" s="11" t="s">
        <v>444</v>
      </c>
    </row>
    <row r="133" spans="1:7" ht="12.9" customHeight="1" x14ac:dyDescent="0.25">
      <c r="A133" s="92"/>
      <c r="B133" s="12" t="s">
        <v>524</v>
      </c>
      <c r="C133" s="129">
        <v>0</v>
      </c>
      <c r="D133" s="112"/>
      <c r="E133" s="229"/>
      <c r="F133" s="11" t="s">
        <v>447</v>
      </c>
      <c r="G133" s="11" t="s">
        <v>444</v>
      </c>
    </row>
    <row r="134" spans="1:7" ht="12.9" customHeight="1" x14ac:dyDescent="0.25">
      <c r="A134" s="92"/>
      <c r="B134" s="12" t="s">
        <v>525</v>
      </c>
      <c r="C134" s="129">
        <v>0</v>
      </c>
      <c r="D134" s="112"/>
      <c r="E134" s="229"/>
      <c r="F134" s="11" t="s">
        <v>448</v>
      </c>
      <c r="G134" s="11" t="s">
        <v>444</v>
      </c>
    </row>
    <row r="135" spans="1:7" ht="12.9" customHeight="1" x14ac:dyDescent="0.25">
      <c r="A135" s="92"/>
      <c r="B135" s="12" t="s">
        <v>526</v>
      </c>
      <c r="C135" s="129">
        <v>128242</v>
      </c>
      <c r="D135" s="112"/>
      <c r="E135" s="229"/>
      <c r="F135" s="11" t="s">
        <v>449</v>
      </c>
      <c r="G135" s="11" t="s">
        <v>181</v>
      </c>
    </row>
    <row r="136" spans="1:7" ht="12.9" customHeight="1" x14ac:dyDescent="0.25">
      <c r="A136" s="92"/>
      <c r="B136" s="12" t="s">
        <v>527</v>
      </c>
      <c r="C136" s="129">
        <v>124569</v>
      </c>
      <c r="D136" s="112"/>
      <c r="E136" s="229"/>
      <c r="F136" s="11" t="s">
        <v>450</v>
      </c>
      <c r="G136" s="11" t="s">
        <v>181</v>
      </c>
    </row>
    <row r="137" spans="1:7" ht="12.9" customHeight="1" x14ac:dyDescent="0.25">
      <c r="A137" s="92"/>
      <c r="B137" s="12" t="s">
        <v>528</v>
      </c>
      <c r="C137" s="129">
        <v>123989</v>
      </c>
      <c r="D137" s="112"/>
      <c r="E137" s="229"/>
      <c r="F137" s="11" t="s">
        <v>451</v>
      </c>
      <c r="G137" s="11" t="s">
        <v>181</v>
      </c>
    </row>
    <row r="138" spans="1:7" ht="12.9" customHeight="1" x14ac:dyDescent="0.25">
      <c r="A138" s="92"/>
      <c r="B138" s="12" t="s">
        <v>528</v>
      </c>
      <c r="C138" s="129">
        <v>123988</v>
      </c>
      <c r="D138" s="112"/>
      <c r="E138" s="229"/>
      <c r="F138" s="11" t="s">
        <v>452</v>
      </c>
      <c r="G138" s="11" t="s">
        <v>181</v>
      </c>
    </row>
    <row r="139" spans="1:7" ht="12.9" customHeight="1" x14ac:dyDescent="0.25">
      <c r="A139" s="92"/>
      <c r="B139" s="12" t="s">
        <v>529</v>
      </c>
      <c r="C139" s="129">
        <v>0</v>
      </c>
      <c r="D139" s="112"/>
      <c r="E139" s="229"/>
      <c r="F139" s="11" t="s">
        <v>453</v>
      </c>
      <c r="G139" s="11" t="s">
        <v>444</v>
      </c>
    </row>
    <row r="140" spans="1:7" ht="12.9" customHeight="1" x14ac:dyDescent="0.25">
      <c r="A140" s="92"/>
      <c r="B140" s="12" t="s">
        <v>530</v>
      </c>
      <c r="C140" s="129">
        <v>0</v>
      </c>
      <c r="D140" s="112"/>
      <c r="E140" s="229"/>
      <c r="F140" s="11" t="s">
        <v>454</v>
      </c>
      <c r="G140" s="11" t="s">
        <v>444</v>
      </c>
    </row>
    <row r="141" spans="1:7" ht="12.9" customHeight="1" x14ac:dyDescent="0.25">
      <c r="A141" s="92"/>
      <c r="B141" s="12" t="s">
        <v>531</v>
      </c>
      <c r="C141" s="129">
        <v>0</v>
      </c>
      <c r="D141" s="112"/>
      <c r="E141" s="229"/>
      <c r="F141" s="11" t="s">
        <v>455</v>
      </c>
      <c r="G141" s="11" t="s">
        <v>444</v>
      </c>
    </row>
    <row r="142" spans="1:7" ht="12.9" customHeight="1" x14ac:dyDescent="0.25">
      <c r="A142" s="92"/>
      <c r="B142" s="12" t="s">
        <v>532</v>
      </c>
      <c r="C142" s="129">
        <v>0</v>
      </c>
      <c r="D142" s="112"/>
      <c r="E142" s="229"/>
      <c r="F142" s="11" t="s">
        <v>456</v>
      </c>
      <c r="G142" s="11" t="s">
        <v>444</v>
      </c>
    </row>
    <row r="143" spans="1:7" ht="12.9" customHeight="1" x14ac:dyDescent="0.25">
      <c r="A143" s="92"/>
      <c r="B143" s="12" t="s">
        <v>533</v>
      </c>
      <c r="C143" s="129">
        <v>0</v>
      </c>
      <c r="D143" s="112"/>
      <c r="E143" s="229"/>
      <c r="F143" s="11" t="s">
        <v>457</v>
      </c>
      <c r="G143" s="11" t="s">
        <v>444</v>
      </c>
    </row>
    <row r="144" spans="1:7" ht="12.9" customHeight="1" x14ac:dyDescent="0.25">
      <c r="A144" s="92"/>
      <c r="B144" s="12" t="s">
        <v>533</v>
      </c>
      <c r="C144" s="129">
        <v>0</v>
      </c>
      <c r="D144" s="112"/>
      <c r="E144" s="229"/>
      <c r="F144" s="11" t="s">
        <v>458</v>
      </c>
      <c r="G144" s="11" t="s">
        <v>444</v>
      </c>
    </row>
    <row r="145" spans="1:7" ht="12.9" customHeight="1" x14ac:dyDescent="0.25">
      <c r="A145" s="92"/>
      <c r="B145" s="12" t="s">
        <v>534</v>
      </c>
      <c r="C145" s="129">
        <v>0</v>
      </c>
      <c r="D145" s="112"/>
      <c r="E145" s="229"/>
      <c r="F145" s="11" t="s">
        <v>459</v>
      </c>
      <c r="G145" s="11" t="s">
        <v>444</v>
      </c>
    </row>
    <row r="146" spans="1:7" ht="12.9" customHeight="1" x14ac:dyDescent="0.25">
      <c r="A146" s="92"/>
      <c r="B146" s="12" t="s">
        <v>535</v>
      </c>
      <c r="C146" s="129">
        <v>0</v>
      </c>
      <c r="D146" s="112"/>
      <c r="E146" s="229"/>
      <c r="F146" s="11" t="s">
        <v>460</v>
      </c>
      <c r="G146" s="11" t="s">
        <v>444</v>
      </c>
    </row>
    <row r="147" spans="1:7" ht="12.9" customHeight="1" x14ac:dyDescent="0.25">
      <c r="A147" s="92"/>
      <c r="B147" s="12" t="s">
        <v>536</v>
      </c>
      <c r="C147" s="129">
        <v>0</v>
      </c>
      <c r="D147" s="112"/>
      <c r="E147" s="229"/>
      <c r="F147" s="11" t="s">
        <v>461</v>
      </c>
      <c r="G147" s="11" t="s">
        <v>444</v>
      </c>
    </row>
    <row r="148" spans="1:7" ht="12.9" customHeight="1" x14ac:dyDescent="0.25">
      <c r="A148" s="92"/>
      <c r="B148" s="12" t="s">
        <v>537</v>
      </c>
      <c r="C148" s="129">
        <v>0</v>
      </c>
      <c r="D148" s="112"/>
      <c r="E148" s="229"/>
      <c r="F148" s="11" t="s">
        <v>462</v>
      </c>
      <c r="G148" s="11" t="s">
        <v>444</v>
      </c>
    </row>
    <row r="149" spans="1:7" ht="12.9" customHeight="1" x14ac:dyDescent="0.25">
      <c r="A149" s="92"/>
      <c r="B149" s="12" t="s">
        <v>538</v>
      </c>
      <c r="C149" s="129">
        <v>280271</v>
      </c>
      <c r="D149" s="112"/>
      <c r="E149" s="229"/>
      <c r="F149" s="11" t="s">
        <v>463</v>
      </c>
      <c r="G149" s="11" t="s">
        <v>181</v>
      </c>
    </row>
    <row r="150" spans="1:7" ht="12.9" customHeight="1" x14ac:dyDescent="0.25">
      <c r="A150" s="92"/>
      <c r="B150" s="12" t="s">
        <v>539</v>
      </c>
      <c r="C150" s="129">
        <v>0</v>
      </c>
      <c r="D150" s="112"/>
      <c r="E150" s="229"/>
      <c r="F150" s="11" t="s">
        <v>464</v>
      </c>
      <c r="G150" s="11" t="s">
        <v>444</v>
      </c>
    </row>
    <row r="151" spans="1:7" ht="12.9" customHeight="1" x14ac:dyDescent="0.25">
      <c r="A151" s="92"/>
      <c r="B151" s="12" t="s">
        <v>540</v>
      </c>
      <c r="C151" s="129">
        <v>0</v>
      </c>
      <c r="D151" s="112"/>
      <c r="E151" s="229"/>
      <c r="F151" s="11" t="s">
        <v>465</v>
      </c>
      <c r="G151" s="11" t="s">
        <v>444</v>
      </c>
    </row>
    <row r="152" spans="1:7" ht="12.9" customHeight="1" x14ac:dyDescent="0.25">
      <c r="A152" s="92"/>
      <c r="B152" s="12" t="s">
        <v>541</v>
      </c>
      <c r="C152" s="129">
        <v>0</v>
      </c>
      <c r="D152" s="112"/>
      <c r="E152" s="229"/>
      <c r="F152" s="11" t="s">
        <v>466</v>
      </c>
      <c r="G152" s="11" t="s">
        <v>444</v>
      </c>
    </row>
    <row r="153" spans="1:7" ht="12.9" customHeight="1" x14ac:dyDescent="0.25">
      <c r="A153" s="92"/>
      <c r="B153" s="12" t="s">
        <v>542</v>
      </c>
      <c r="C153" s="129">
        <v>0</v>
      </c>
      <c r="D153" s="112"/>
      <c r="E153" s="229"/>
      <c r="F153" s="11" t="s">
        <v>467</v>
      </c>
      <c r="G153" s="11" t="s">
        <v>444</v>
      </c>
    </row>
    <row r="154" spans="1:7" ht="12.9" customHeight="1" x14ac:dyDescent="0.25">
      <c r="A154" s="92"/>
      <c r="B154" s="12" t="s">
        <v>543</v>
      </c>
      <c r="C154" s="129">
        <v>0</v>
      </c>
      <c r="D154" s="112"/>
      <c r="E154" s="229"/>
      <c r="F154" s="11" t="s">
        <v>468</v>
      </c>
      <c r="G154" s="11" t="s">
        <v>444</v>
      </c>
    </row>
    <row r="155" spans="1:7" ht="12.9" customHeight="1" x14ac:dyDescent="0.25">
      <c r="A155" s="92"/>
      <c r="B155" s="12" t="s">
        <v>544</v>
      </c>
      <c r="C155" s="129">
        <v>0</v>
      </c>
      <c r="D155" s="112"/>
      <c r="E155" s="229"/>
      <c r="F155" s="11" t="s">
        <v>469</v>
      </c>
      <c r="G155" s="11" t="s">
        <v>444</v>
      </c>
    </row>
    <row r="156" spans="1:7" ht="12.9" customHeight="1" x14ac:dyDescent="0.25">
      <c r="A156" s="92"/>
      <c r="B156" s="12" t="s">
        <v>544</v>
      </c>
      <c r="C156" s="129">
        <v>0</v>
      </c>
      <c r="D156" s="112"/>
      <c r="E156" s="229"/>
      <c r="F156" s="11" t="s">
        <v>470</v>
      </c>
      <c r="G156" s="11" t="s">
        <v>444</v>
      </c>
    </row>
    <row r="157" spans="1:7" ht="12.9" customHeight="1" x14ac:dyDescent="0.25">
      <c r="A157" s="92"/>
      <c r="B157" s="12" t="s">
        <v>545</v>
      </c>
      <c r="C157" s="129">
        <v>0</v>
      </c>
      <c r="D157" s="112"/>
      <c r="E157" s="229"/>
      <c r="F157" s="11" t="s">
        <v>471</v>
      </c>
      <c r="G157" s="11" t="s">
        <v>444</v>
      </c>
    </row>
    <row r="158" spans="1:7" ht="12.9" customHeight="1" x14ac:dyDescent="0.25">
      <c r="A158" s="92"/>
      <c r="B158" s="12" t="s">
        <v>546</v>
      </c>
      <c r="C158" s="129">
        <v>0</v>
      </c>
      <c r="D158" s="112"/>
      <c r="E158" s="229"/>
      <c r="F158" s="11" t="s">
        <v>472</v>
      </c>
      <c r="G158" s="11" t="s">
        <v>444</v>
      </c>
    </row>
    <row r="159" spans="1:7" ht="12.9" customHeight="1" x14ac:dyDescent="0.25">
      <c r="A159" s="92"/>
      <c r="B159" s="12" t="s">
        <v>546</v>
      </c>
      <c r="C159" s="129">
        <v>0</v>
      </c>
      <c r="D159" s="112"/>
      <c r="E159" s="229"/>
      <c r="F159" s="11" t="s">
        <v>473</v>
      </c>
      <c r="G159" s="11" t="s">
        <v>444</v>
      </c>
    </row>
    <row r="160" spans="1:7" ht="12.9" customHeight="1" x14ac:dyDescent="0.25">
      <c r="A160" s="92"/>
      <c r="B160" s="12" t="s">
        <v>547</v>
      </c>
      <c r="C160" s="129">
        <v>450261</v>
      </c>
      <c r="D160" s="112"/>
      <c r="E160" s="229"/>
      <c r="F160" s="11" t="s">
        <v>474</v>
      </c>
      <c r="G160" s="11" t="s">
        <v>181</v>
      </c>
    </row>
    <row r="161" spans="1:7" ht="12.9" customHeight="1" x14ac:dyDescent="0.25">
      <c r="A161" s="92"/>
      <c r="B161" s="12" t="s">
        <v>548</v>
      </c>
      <c r="C161" s="129">
        <v>450261</v>
      </c>
      <c r="D161" s="112"/>
      <c r="E161" s="229"/>
      <c r="F161" s="11" t="s">
        <v>475</v>
      </c>
      <c r="G161" s="11" t="s">
        <v>181</v>
      </c>
    </row>
    <row r="162" spans="1:7" ht="12.9" customHeight="1" x14ac:dyDescent="0.25">
      <c r="A162" s="92"/>
      <c r="B162" s="12" t="s">
        <v>549</v>
      </c>
      <c r="C162" s="129">
        <v>255358</v>
      </c>
      <c r="D162" s="112"/>
      <c r="E162" s="229"/>
      <c r="F162" s="11" t="s">
        <v>476</v>
      </c>
      <c r="G162" s="11" t="s">
        <v>181</v>
      </c>
    </row>
    <row r="163" spans="1:7" ht="12.9" customHeight="1" x14ac:dyDescent="0.25">
      <c r="A163" s="92"/>
      <c r="B163" s="12" t="s">
        <v>550</v>
      </c>
      <c r="C163" s="129">
        <v>255358</v>
      </c>
      <c r="D163" s="112"/>
      <c r="E163" s="229"/>
      <c r="F163" s="11" t="s">
        <v>477</v>
      </c>
      <c r="G163" s="11" t="s">
        <v>181</v>
      </c>
    </row>
    <row r="164" spans="1:7" ht="12.9" customHeight="1" x14ac:dyDescent="0.25">
      <c r="A164" s="92"/>
      <c r="B164" s="12" t="s">
        <v>551</v>
      </c>
      <c r="C164" s="129">
        <v>406476</v>
      </c>
      <c r="D164" s="112"/>
      <c r="E164" s="229"/>
      <c r="F164" s="11" t="s">
        <v>478</v>
      </c>
      <c r="G164" s="11" t="s">
        <v>181</v>
      </c>
    </row>
    <row r="165" spans="1:7" ht="12.9" customHeight="1" x14ac:dyDescent="0.25">
      <c r="A165" s="92"/>
      <c r="B165" s="12" t="s">
        <v>552</v>
      </c>
      <c r="C165" s="129">
        <v>406476</v>
      </c>
      <c r="D165" s="112"/>
      <c r="E165" s="229"/>
      <c r="F165" s="11" t="s">
        <v>479</v>
      </c>
      <c r="G165" s="11" t="s">
        <v>181</v>
      </c>
    </row>
    <row r="166" spans="1:7" ht="12.9" customHeight="1" x14ac:dyDescent="0.25">
      <c r="A166" s="92"/>
      <c r="B166" s="12" t="s">
        <v>516</v>
      </c>
      <c r="C166" s="129">
        <v>858792</v>
      </c>
      <c r="D166" s="112"/>
      <c r="E166" s="229"/>
      <c r="F166" s="11" t="s">
        <v>1579</v>
      </c>
      <c r="G166" s="11" t="s">
        <v>181</v>
      </c>
    </row>
    <row r="167" spans="1:7" ht="12.9" customHeight="1" x14ac:dyDescent="0.25">
      <c r="A167" s="92"/>
      <c r="B167" s="12" t="s">
        <v>1584</v>
      </c>
      <c r="C167" s="129">
        <v>0</v>
      </c>
      <c r="D167" s="112"/>
      <c r="E167" s="229"/>
      <c r="F167" s="11" t="s">
        <v>1580</v>
      </c>
      <c r="G167" s="11" t="s">
        <v>444</v>
      </c>
    </row>
    <row r="168" spans="1:7" ht="12.9" customHeight="1" x14ac:dyDescent="0.25">
      <c r="A168" s="92"/>
      <c r="B168" s="222" t="s">
        <v>633</v>
      </c>
      <c r="C168" s="216">
        <v>66530</v>
      </c>
      <c r="D168" s="150"/>
      <c r="E168" s="159"/>
      <c r="F168" s="222" t="s">
        <v>793</v>
      </c>
      <c r="G168" s="222" t="s">
        <v>1053</v>
      </c>
    </row>
    <row r="169" spans="1:7" ht="12.9" customHeight="1" x14ac:dyDescent="0.25">
      <c r="A169" s="92"/>
      <c r="B169" s="222" t="s">
        <v>634</v>
      </c>
      <c r="C169" s="216">
        <v>78879</v>
      </c>
      <c r="D169" s="150"/>
      <c r="E169" s="159"/>
      <c r="F169" s="222" t="s">
        <v>794</v>
      </c>
      <c r="G169" s="222" t="s">
        <v>1053</v>
      </c>
    </row>
    <row r="170" spans="1:7" ht="12.9" customHeight="1" x14ac:dyDescent="0.25">
      <c r="A170" s="92"/>
      <c r="B170" s="222" t="s">
        <v>635</v>
      </c>
      <c r="C170" s="216">
        <v>50946</v>
      </c>
      <c r="D170" s="150"/>
      <c r="E170" s="159"/>
      <c r="F170" s="222" t="s">
        <v>795</v>
      </c>
      <c r="G170" s="222" t="s">
        <v>1053</v>
      </c>
    </row>
    <row r="171" spans="1:7" ht="12.9" customHeight="1" x14ac:dyDescent="0.25">
      <c r="A171" s="92"/>
      <c r="B171" s="222" t="s">
        <v>636</v>
      </c>
      <c r="C171" s="216">
        <v>5762382</v>
      </c>
      <c r="D171" s="150"/>
      <c r="E171" s="159"/>
      <c r="F171" s="222" t="s">
        <v>796</v>
      </c>
      <c r="G171" s="222" t="s">
        <v>1053</v>
      </c>
    </row>
    <row r="172" spans="1:7" ht="12.9" customHeight="1" x14ac:dyDescent="0.25">
      <c r="A172" s="92"/>
      <c r="B172" s="222" t="s">
        <v>637</v>
      </c>
      <c r="C172" s="216">
        <v>90387</v>
      </c>
      <c r="D172" s="150"/>
      <c r="E172" s="159"/>
      <c r="F172" s="222" t="s">
        <v>1650</v>
      </c>
      <c r="G172" s="222" t="s">
        <v>1053</v>
      </c>
    </row>
    <row r="173" spans="1:7" ht="12.9" customHeight="1" x14ac:dyDescent="0.25">
      <c r="A173" s="92"/>
      <c r="B173" s="222" t="s">
        <v>710</v>
      </c>
      <c r="C173" s="216">
        <v>28509</v>
      </c>
      <c r="D173" s="150"/>
      <c r="E173" s="159"/>
      <c r="F173" s="251" t="s">
        <v>1651</v>
      </c>
      <c r="G173" s="222" t="s">
        <v>1053</v>
      </c>
    </row>
    <row r="174" spans="1:7" ht="12.9" customHeight="1" x14ac:dyDescent="0.25">
      <c r="A174" s="92"/>
      <c r="B174" s="222" t="s">
        <v>712</v>
      </c>
      <c r="C174" s="216">
        <v>28509</v>
      </c>
      <c r="D174" s="150"/>
      <c r="E174" s="159"/>
      <c r="F174" s="251" t="s">
        <v>1652</v>
      </c>
      <c r="G174" s="222" t="s">
        <v>1053</v>
      </c>
    </row>
    <row r="175" spans="1:7" ht="12.9" customHeight="1" x14ac:dyDescent="0.25">
      <c r="A175" s="92"/>
      <c r="B175" s="222" t="s">
        <v>713</v>
      </c>
      <c r="C175" s="216">
        <v>28509</v>
      </c>
      <c r="D175" s="150"/>
      <c r="E175" s="159"/>
      <c r="F175" s="251" t="s">
        <v>1653</v>
      </c>
      <c r="G175" s="222" t="s">
        <v>1053</v>
      </c>
    </row>
    <row r="176" spans="1:7" ht="12.9" customHeight="1" x14ac:dyDescent="0.25">
      <c r="A176" s="92"/>
      <c r="B176" s="222" t="s">
        <v>714</v>
      </c>
      <c r="C176" s="216">
        <v>28509</v>
      </c>
      <c r="D176" s="150"/>
      <c r="E176" s="159"/>
      <c r="F176" s="251" t="s">
        <v>1654</v>
      </c>
      <c r="G176" s="222" t="s">
        <v>1053</v>
      </c>
    </row>
    <row r="177" spans="1:7" ht="12.9" customHeight="1" x14ac:dyDescent="0.25">
      <c r="A177" s="92"/>
      <c r="B177" s="222" t="s">
        <v>715</v>
      </c>
      <c r="C177" s="216">
        <v>28509</v>
      </c>
      <c r="D177" s="150"/>
      <c r="E177" s="159"/>
      <c r="F177" s="251" t="s">
        <v>1655</v>
      </c>
      <c r="G177" s="222" t="s">
        <v>1053</v>
      </c>
    </row>
    <row r="178" spans="1:7" ht="12.9" customHeight="1" x14ac:dyDescent="0.25">
      <c r="A178" s="92"/>
      <c r="B178" s="222" t="s">
        <v>716</v>
      </c>
      <c r="C178" s="216">
        <v>28509</v>
      </c>
      <c r="D178" s="150"/>
      <c r="E178" s="159"/>
      <c r="F178" s="251" t="s">
        <v>1656</v>
      </c>
      <c r="G178" s="222" t="s">
        <v>1053</v>
      </c>
    </row>
    <row r="179" spans="1:7" ht="12.9" customHeight="1" x14ac:dyDescent="0.25">
      <c r="A179" s="92"/>
      <c r="B179" s="222" t="s">
        <v>717</v>
      </c>
      <c r="C179" s="216">
        <v>28509</v>
      </c>
      <c r="D179" s="150"/>
      <c r="E179" s="159"/>
      <c r="F179" s="251" t="s">
        <v>1657</v>
      </c>
      <c r="G179" s="222" t="s">
        <v>1053</v>
      </c>
    </row>
    <row r="180" spans="1:7" ht="12.9" customHeight="1" x14ac:dyDescent="0.25">
      <c r="A180" s="92"/>
      <c r="B180" s="222" t="s">
        <v>638</v>
      </c>
      <c r="C180" s="216">
        <v>156052</v>
      </c>
      <c r="D180" s="150"/>
      <c r="E180" s="159"/>
      <c r="F180" s="251" t="s">
        <v>797</v>
      </c>
      <c r="G180" s="222" t="s">
        <v>1053</v>
      </c>
    </row>
    <row r="181" spans="1:7" ht="12.9" customHeight="1" x14ac:dyDescent="0.25">
      <c r="A181" s="92"/>
      <c r="B181" s="222" t="s">
        <v>639</v>
      </c>
      <c r="C181" s="216">
        <v>21013</v>
      </c>
      <c r="D181" s="150"/>
      <c r="E181" s="159"/>
      <c r="F181" s="251" t="s">
        <v>798</v>
      </c>
      <c r="G181" s="222" t="s">
        <v>1053</v>
      </c>
    </row>
    <row r="182" spans="1:7" ht="12.9" customHeight="1" x14ac:dyDescent="0.25">
      <c r="A182" s="92"/>
      <c r="B182" s="222" t="s">
        <v>639</v>
      </c>
      <c r="C182" s="216">
        <v>21013</v>
      </c>
      <c r="D182" s="150"/>
      <c r="E182" s="159"/>
      <c r="F182" s="251" t="s">
        <v>799</v>
      </c>
      <c r="G182" s="222" t="s">
        <v>1053</v>
      </c>
    </row>
    <row r="183" spans="1:7" ht="12.9" customHeight="1" x14ac:dyDescent="0.25">
      <c r="A183" s="92"/>
      <c r="B183" s="222" t="s">
        <v>639</v>
      </c>
      <c r="C183" s="216">
        <v>21013</v>
      </c>
      <c r="D183" s="150"/>
      <c r="E183" s="159"/>
      <c r="F183" s="251" t="s">
        <v>800</v>
      </c>
      <c r="G183" s="222" t="s">
        <v>1053</v>
      </c>
    </row>
    <row r="184" spans="1:7" ht="12.9" customHeight="1" x14ac:dyDescent="0.25">
      <c r="A184" s="92"/>
      <c r="B184" s="222" t="s">
        <v>639</v>
      </c>
      <c r="C184" s="216">
        <v>21013</v>
      </c>
      <c r="D184" s="150"/>
      <c r="E184" s="159"/>
      <c r="F184" s="251" t="s">
        <v>801</v>
      </c>
      <c r="G184" s="222" t="s">
        <v>1053</v>
      </c>
    </row>
    <row r="185" spans="1:7" ht="12.9" customHeight="1" x14ac:dyDescent="0.25">
      <c r="A185" s="92"/>
      <c r="B185" s="222" t="s">
        <v>639</v>
      </c>
      <c r="C185" s="216">
        <v>21013</v>
      </c>
      <c r="D185" s="150"/>
      <c r="E185" s="159"/>
      <c r="F185" s="251" t="s">
        <v>802</v>
      </c>
      <c r="G185" s="222" t="s">
        <v>1053</v>
      </c>
    </row>
    <row r="186" spans="1:7" ht="12.9" customHeight="1" x14ac:dyDescent="0.25">
      <c r="A186" s="92"/>
      <c r="B186" s="222" t="s">
        <v>639</v>
      </c>
      <c r="C186" s="216">
        <v>21013</v>
      </c>
      <c r="D186" s="150"/>
      <c r="E186" s="159"/>
      <c r="F186" s="251" t="s">
        <v>803</v>
      </c>
      <c r="G186" s="222" t="s">
        <v>1053</v>
      </c>
    </row>
    <row r="187" spans="1:7" ht="12.9" customHeight="1" x14ac:dyDescent="0.25">
      <c r="A187" s="92"/>
      <c r="B187" s="222" t="s">
        <v>639</v>
      </c>
      <c r="C187" s="216">
        <v>21013</v>
      </c>
      <c r="D187" s="150"/>
      <c r="E187" s="159"/>
      <c r="F187" s="251" t="s">
        <v>804</v>
      </c>
      <c r="G187" s="222" t="s">
        <v>1053</v>
      </c>
    </row>
    <row r="188" spans="1:7" ht="12.9" customHeight="1" x14ac:dyDescent="0.25">
      <c r="A188" s="92"/>
      <c r="B188" s="222" t="s">
        <v>639</v>
      </c>
      <c r="C188" s="216">
        <v>21013</v>
      </c>
      <c r="D188" s="150"/>
      <c r="E188" s="159"/>
      <c r="F188" s="251" t="s">
        <v>805</v>
      </c>
      <c r="G188" s="222" t="s">
        <v>1053</v>
      </c>
    </row>
    <row r="189" spans="1:7" ht="12.9" customHeight="1" x14ac:dyDescent="0.25">
      <c r="A189" s="92"/>
      <c r="B189" s="222" t="s">
        <v>639</v>
      </c>
      <c r="C189" s="216">
        <v>21013</v>
      </c>
      <c r="D189" s="150"/>
      <c r="E189" s="159"/>
      <c r="F189" s="251" t="s">
        <v>806</v>
      </c>
      <c r="G189" s="222" t="s">
        <v>1053</v>
      </c>
    </row>
    <row r="190" spans="1:7" ht="12.9" customHeight="1" x14ac:dyDescent="0.25">
      <c r="A190" s="92"/>
      <c r="B190" s="222" t="s">
        <v>639</v>
      </c>
      <c r="C190" s="216">
        <v>21015</v>
      </c>
      <c r="D190" s="150"/>
      <c r="E190" s="159"/>
      <c r="F190" s="251" t="s">
        <v>807</v>
      </c>
      <c r="G190" s="222" t="s">
        <v>1053</v>
      </c>
    </row>
    <row r="191" spans="1:7" ht="12.9" customHeight="1" x14ac:dyDescent="0.25">
      <c r="A191" s="92"/>
      <c r="B191" s="222" t="s">
        <v>711</v>
      </c>
      <c r="C191" s="216">
        <v>28509</v>
      </c>
      <c r="D191" s="150"/>
      <c r="E191" s="159"/>
      <c r="F191" s="251" t="s">
        <v>1785</v>
      </c>
      <c r="G191" s="222" t="s">
        <v>1053</v>
      </c>
    </row>
    <row r="192" spans="1:7" ht="12.9" customHeight="1" x14ac:dyDescent="0.25">
      <c r="A192" s="92"/>
      <c r="B192" s="222" t="s">
        <v>1788</v>
      </c>
      <c r="C192" s="216">
        <v>488922</v>
      </c>
      <c r="D192" s="150"/>
      <c r="E192" s="159"/>
      <c r="F192" s="251" t="s">
        <v>808</v>
      </c>
      <c r="G192" s="222" t="s">
        <v>1053</v>
      </c>
    </row>
    <row r="193" spans="1:7" ht="12.9" customHeight="1" x14ac:dyDescent="0.25">
      <c r="A193" s="92"/>
      <c r="B193" s="222" t="s">
        <v>640</v>
      </c>
      <c r="C193" s="216">
        <v>10651</v>
      </c>
      <c r="D193" s="150"/>
      <c r="E193" s="159"/>
      <c r="F193" s="251" t="s">
        <v>809</v>
      </c>
      <c r="G193" s="222" t="s">
        <v>1053</v>
      </c>
    </row>
    <row r="194" spans="1:7" ht="12.9" customHeight="1" x14ac:dyDescent="0.25">
      <c r="A194" s="92"/>
      <c r="B194" s="222" t="s">
        <v>641</v>
      </c>
      <c r="C194" s="216">
        <v>776</v>
      </c>
      <c r="D194" s="150"/>
      <c r="E194" s="159"/>
      <c r="F194" s="251" t="s">
        <v>810</v>
      </c>
      <c r="G194" s="222" t="s">
        <v>1053</v>
      </c>
    </row>
    <row r="195" spans="1:7" ht="12.9" customHeight="1" x14ac:dyDescent="0.25">
      <c r="A195" s="92"/>
      <c r="B195" s="222" t="s">
        <v>642</v>
      </c>
      <c r="C195" s="216">
        <v>772</v>
      </c>
      <c r="D195" s="150"/>
      <c r="E195" s="159"/>
      <c r="F195" s="251" t="s">
        <v>811</v>
      </c>
      <c r="G195" s="222" t="s">
        <v>1053</v>
      </c>
    </row>
    <row r="196" spans="1:7" ht="12.9" customHeight="1" x14ac:dyDescent="0.25">
      <c r="A196" s="92"/>
      <c r="B196" s="222" t="s">
        <v>643</v>
      </c>
      <c r="C196" s="216">
        <v>0</v>
      </c>
      <c r="D196" s="150"/>
      <c r="E196" s="159"/>
      <c r="F196" s="251" t="s">
        <v>812</v>
      </c>
      <c r="G196" s="222" t="s">
        <v>1053</v>
      </c>
    </row>
    <row r="197" spans="1:7" ht="12.9" customHeight="1" x14ac:dyDescent="0.25">
      <c r="A197" s="92"/>
      <c r="B197" s="222" t="s">
        <v>644</v>
      </c>
      <c r="C197" s="216">
        <v>7027</v>
      </c>
      <c r="D197" s="150"/>
      <c r="E197" s="159"/>
      <c r="F197" s="251" t="s">
        <v>813</v>
      </c>
      <c r="G197" s="222" t="s">
        <v>1053</v>
      </c>
    </row>
    <row r="198" spans="1:7" ht="12.9" customHeight="1" x14ac:dyDescent="0.25">
      <c r="A198" s="92"/>
      <c r="B198" s="222" t="s">
        <v>645</v>
      </c>
      <c r="C198" s="216">
        <v>0</v>
      </c>
      <c r="D198" s="150"/>
      <c r="E198" s="159"/>
      <c r="F198" s="251" t="s">
        <v>814</v>
      </c>
      <c r="G198" s="222" t="s">
        <v>1053</v>
      </c>
    </row>
    <row r="199" spans="1:7" ht="12.9" customHeight="1" x14ac:dyDescent="0.25">
      <c r="A199" s="92"/>
      <c r="B199" s="222" t="s">
        <v>646</v>
      </c>
      <c r="C199" s="216">
        <v>0</v>
      </c>
      <c r="D199" s="150"/>
      <c r="E199" s="159"/>
      <c r="F199" s="251" t="s">
        <v>815</v>
      </c>
      <c r="G199" s="222" t="s">
        <v>1053</v>
      </c>
    </row>
    <row r="200" spans="1:7" ht="12.9" customHeight="1" x14ac:dyDescent="0.25">
      <c r="A200" s="92"/>
      <c r="B200" s="222" t="s">
        <v>647</v>
      </c>
      <c r="C200" s="216">
        <v>54866</v>
      </c>
      <c r="D200" s="150"/>
      <c r="E200" s="159"/>
      <c r="F200" s="222" t="s">
        <v>1784</v>
      </c>
      <c r="G200" s="222" t="s">
        <v>1053</v>
      </c>
    </row>
    <row r="201" spans="1:7" ht="12.9" customHeight="1" x14ac:dyDescent="0.25">
      <c r="A201" s="92"/>
      <c r="B201" s="222" t="s">
        <v>648</v>
      </c>
      <c r="C201" s="216">
        <v>54377</v>
      </c>
      <c r="D201" s="150"/>
      <c r="E201" s="159"/>
      <c r="F201" s="222" t="s">
        <v>816</v>
      </c>
      <c r="G201" s="222" t="s">
        <v>1053</v>
      </c>
    </row>
    <row r="202" spans="1:7" ht="12.9" customHeight="1" x14ac:dyDescent="0.25">
      <c r="A202" s="92"/>
      <c r="B202" s="222" t="s">
        <v>649</v>
      </c>
      <c r="C202" s="216">
        <v>17655</v>
      </c>
      <c r="D202" s="150"/>
      <c r="E202" s="159"/>
      <c r="F202" s="222" t="s">
        <v>817</v>
      </c>
      <c r="G202" s="222" t="s">
        <v>1053</v>
      </c>
    </row>
    <row r="203" spans="1:7" ht="12.9" customHeight="1" x14ac:dyDescent="0.25">
      <c r="A203" s="92"/>
      <c r="B203" s="222" t="s">
        <v>649</v>
      </c>
      <c r="C203" s="216">
        <v>17655</v>
      </c>
      <c r="D203" s="150"/>
      <c r="E203" s="159"/>
      <c r="F203" s="222" t="s">
        <v>818</v>
      </c>
      <c r="G203" s="222" t="s">
        <v>1053</v>
      </c>
    </row>
    <row r="204" spans="1:7" ht="12.9" customHeight="1" x14ac:dyDescent="0.25">
      <c r="A204" s="92"/>
      <c r="B204" s="222" t="s">
        <v>649</v>
      </c>
      <c r="C204" s="216">
        <v>17655</v>
      </c>
      <c r="D204" s="150"/>
      <c r="E204" s="159"/>
      <c r="F204" s="222" t="s">
        <v>819</v>
      </c>
      <c r="G204" s="222" t="s">
        <v>1053</v>
      </c>
    </row>
    <row r="205" spans="1:7" ht="12.9" customHeight="1" x14ac:dyDescent="0.25">
      <c r="A205" s="92"/>
      <c r="B205" s="222" t="s">
        <v>649</v>
      </c>
      <c r="C205" s="216">
        <v>17655</v>
      </c>
      <c r="D205" s="150"/>
      <c r="E205" s="159"/>
      <c r="F205" s="222" t="s">
        <v>820</v>
      </c>
      <c r="G205" s="222" t="s">
        <v>1053</v>
      </c>
    </row>
    <row r="206" spans="1:7" ht="12.9" customHeight="1" x14ac:dyDescent="0.25">
      <c r="A206" s="92"/>
      <c r="B206" s="222" t="s">
        <v>649</v>
      </c>
      <c r="C206" s="216">
        <v>17655</v>
      </c>
      <c r="D206" s="150"/>
      <c r="E206" s="159"/>
      <c r="F206" s="222" t="s">
        <v>821</v>
      </c>
      <c r="G206" s="222" t="s">
        <v>1053</v>
      </c>
    </row>
    <row r="207" spans="1:7" ht="12.9" customHeight="1" x14ac:dyDescent="0.25">
      <c r="A207" s="92"/>
      <c r="B207" s="222" t="s">
        <v>649</v>
      </c>
      <c r="C207" s="216">
        <v>17655</v>
      </c>
      <c r="D207" s="150"/>
      <c r="E207" s="159"/>
      <c r="F207" s="222" t="s">
        <v>822</v>
      </c>
      <c r="G207" s="222" t="s">
        <v>1053</v>
      </c>
    </row>
    <row r="208" spans="1:7" ht="12.9" customHeight="1" x14ac:dyDescent="0.25">
      <c r="A208" s="92"/>
      <c r="B208" s="222" t="s">
        <v>649</v>
      </c>
      <c r="C208" s="216">
        <v>17655</v>
      </c>
      <c r="D208" s="150"/>
      <c r="E208" s="159"/>
      <c r="F208" s="222" t="s">
        <v>823</v>
      </c>
      <c r="G208" s="222" t="s">
        <v>1053</v>
      </c>
    </row>
    <row r="209" spans="1:7" ht="12.9" customHeight="1" x14ac:dyDescent="0.25">
      <c r="A209" s="92"/>
      <c r="B209" s="222" t="s">
        <v>649</v>
      </c>
      <c r="C209" s="216">
        <v>17655</v>
      </c>
      <c r="D209" s="150"/>
      <c r="E209" s="159"/>
      <c r="F209" s="222" t="s">
        <v>824</v>
      </c>
      <c r="G209" s="222" t="s">
        <v>1053</v>
      </c>
    </row>
    <row r="210" spans="1:7" ht="12.9" customHeight="1" x14ac:dyDescent="0.25">
      <c r="A210" s="92"/>
      <c r="B210" s="222" t="s">
        <v>649</v>
      </c>
      <c r="C210" s="216">
        <v>17655</v>
      </c>
      <c r="D210" s="150"/>
      <c r="E210" s="159"/>
      <c r="F210" s="222" t="s">
        <v>825</v>
      </c>
      <c r="G210" s="222" t="s">
        <v>1053</v>
      </c>
    </row>
    <row r="211" spans="1:7" ht="12.9" customHeight="1" x14ac:dyDescent="0.25">
      <c r="A211" s="92"/>
      <c r="B211" s="222" t="s">
        <v>649</v>
      </c>
      <c r="C211" s="216">
        <v>17655</v>
      </c>
      <c r="D211" s="150"/>
      <c r="E211" s="159"/>
      <c r="F211" s="222" t="s">
        <v>826</v>
      </c>
      <c r="G211" s="222" t="s">
        <v>1053</v>
      </c>
    </row>
    <row r="212" spans="1:7" ht="12.9" customHeight="1" x14ac:dyDescent="0.25">
      <c r="A212" s="92"/>
      <c r="B212" s="222" t="s">
        <v>650</v>
      </c>
      <c r="C212" s="216">
        <v>34441</v>
      </c>
      <c r="D212" s="150"/>
      <c r="E212" s="159"/>
      <c r="F212" s="222" t="s">
        <v>827</v>
      </c>
      <c r="G212" s="222" t="s">
        <v>1053</v>
      </c>
    </row>
    <row r="213" spans="1:7" ht="12.9" customHeight="1" x14ac:dyDescent="0.25">
      <c r="A213" s="92"/>
      <c r="B213" s="222" t="s">
        <v>650</v>
      </c>
      <c r="C213" s="216">
        <v>34441</v>
      </c>
      <c r="D213" s="150"/>
      <c r="E213" s="159"/>
      <c r="F213" s="222" t="s">
        <v>828</v>
      </c>
      <c r="G213" s="222" t="s">
        <v>1053</v>
      </c>
    </row>
    <row r="214" spans="1:7" ht="12.9" customHeight="1" x14ac:dyDescent="0.25">
      <c r="A214" s="92"/>
      <c r="B214" s="222" t="s">
        <v>650</v>
      </c>
      <c r="C214" s="216">
        <v>34441</v>
      </c>
      <c r="D214" s="150"/>
      <c r="E214" s="159"/>
      <c r="F214" s="222" t="s">
        <v>829</v>
      </c>
      <c r="G214" s="222" t="s">
        <v>1053</v>
      </c>
    </row>
    <row r="215" spans="1:7" ht="12.9" customHeight="1" x14ac:dyDescent="0.25">
      <c r="A215" s="92"/>
      <c r="B215" s="222" t="s">
        <v>650</v>
      </c>
      <c r="C215" s="216">
        <v>34441</v>
      </c>
      <c r="D215" s="150"/>
      <c r="E215" s="159"/>
      <c r="F215" s="222" t="s">
        <v>830</v>
      </c>
      <c r="G215" s="222" t="s">
        <v>1053</v>
      </c>
    </row>
    <row r="216" spans="1:7" ht="12.9" customHeight="1" x14ac:dyDescent="0.25">
      <c r="A216" s="92"/>
      <c r="B216" s="222" t="s">
        <v>650</v>
      </c>
      <c r="C216" s="216">
        <v>34441</v>
      </c>
      <c r="D216" s="150"/>
      <c r="E216" s="159"/>
      <c r="F216" s="222" t="s">
        <v>831</v>
      </c>
      <c r="G216" s="222" t="s">
        <v>1053</v>
      </c>
    </row>
    <row r="217" spans="1:7" ht="12.9" customHeight="1" x14ac:dyDescent="0.25">
      <c r="A217" s="92"/>
      <c r="B217" s="222" t="s">
        <v>650</v>
      </c>
      <c r="C217" s="216">
        <v>34441</v>
      </c>
      <c r="D217" s="150"/>
      <c r="E217" s="159"/>
      <c r="F217" s="222" t="s">
        <v>832</v>
      </c>
      <c r="G217" s="222" t="s">
        <v>1053</v>
      </c>
    </row>
    <row r="218" spans="1:7" ht="12.9" customHeight="1" x14ac:dyDescent="0.25">
      <c r="A218" s="92"/>
      <c r="B218" s="222" t="s">
        <v>651</v>
      </c>
      <c r="C218" s="216">
        <v>228158</v>
      </c>
      <c r="D218" s="150"/>
      <c r="E218" s="159"/>
      <c r="F218" s="222" t="s">
        <v>833</v>
      </c>
      <c r="G218" s="222" t="s">
        <v>1053</v>
      </c>
    </row>
    <row r="219" spans="1:7" ht="12.9" customHeight="1" x14ac:dyDescent="0.25">
      <c r="A219" s="92"/>
      <c r="B219" s="222" t="s">
        <v>651</v>
      </c>
      <c r="C219" s="216">
        <v>228158</v>
      </c>
      <c r="D219" s="150"/>
      <c r="E219" s="159"/>
      <c r="F219" s="222" t="s">
        <v>834</v>
      </c>
      <c r="G219" s="222" t="s">
        <v>1053</v>
      </c>
    </row>
    <row r="220" spans="1:7" ht="12.9" customHeight="1" x14ac:dyDescent="0.25">
      <c r="A220" s="92"/>
      <c r="B220" s="222" t="s">
        <v>651</v>
      </c>
      <c r="C220" s="216">
        <v>228158</v>
      </c>
      <c r="D220" s="150"/>
      <c r="E220" s="159"/>
      <c r="F220" s="222" t="s">
        <v>835</v>
      </c>
      <c r="G220" s="222" t="s">
        <v>1053</v>
      </c>
    </row>
    <row r="221" spans="1:7" ht="12.9" customHeight="1" x14ac:dyDescent="0.25">
      <c r="A221" s="92"/>
      <c r="B221" s="222" t="s">
        <v>651</v>
      </c>
      <c r="C221" s="216">
        <v>228158</v>
      </c>
      <c r="D221" s="150"/>
      <c r="E221" s="159"/>
      <c r="F221" s="222" t="s">
        <v>836</v>
      </c>
      <c r="G221" s="222" t="s">
        <v>1053</v>
      </c>
    </row>
    <row r="222" spans="1:7" ht="12.9" customHeight="1" x14ac:dyDescent="0.25">
      <c r="A222" s="92"/>
      <c r="B222" s="222" t="s">
        <v>652</v>
      </c>
      <c r="C222" s="216">
        <v>70077</v>
      </c>
      <c r="D222" s="150"/>
      <c r="E222" s="159"/>
      <c r="F222" s="222" t="s">
        <v>837</v>
      </c>
      <c r="G222" s="222" t="s">
        <v>1053</v>
      </c>
    </row>
    <row r="223" spans="1:7" ht="12.9" customHeight="1" x14ac:dyDescent="0.25">
      <c r="A223" s="92"/>
      <c r="B223" s="222" t="s">
        <v>648</v>
      </c>
      <c r="C223" s="216">
        <v>54377</v>
      </c>
      <c r="D223" s="150"/>
      <c r="E223" s="159"/>
      <c r="F223" s="222" t="s">
        <v>838</v>
      </c>
      <c r="G223" s="222" t="s">
        <v>1053</v>
      </c>
    </row>
    <row r="224" spans="1:7" ht="12.9" customHeight="1" x14ac:dyDescent="0.25">
      <c r="A224" s="92"/>
      <c r="B224" s="222" t="s">
        <v>653</v>
      </c>
      <c r="C224" s="216">
        <v>71707</v>
      </c>
      <c r="D224" s="150"/>
      <c r="E224" s="159"/>
      <c r="F224" s="222" t="s">
        <v>839</v>
      </c>
      <c r="G224" s="222" t="s">
        <v>1053</v>
      </c>
    </row>
    <row r="225" spans="1:7" ht="12.9" customHeight="1" x14ac:dyDescent="0.25">
      <c r="A225" s="92"/>
      <c r="B225" s="222" t="s">
        <v>654</v>
      </c>
      <c r="C225" s="216">
        <v>21457</v>
      </c>
      <c r="D225" s="150"/>
      <c r="E225" s="159"/>
      <c r="F225" s="222" t="s">
        <v>840</v>
      </c>
      <c r="G225" s="222" t="s">
        <v>1053</v>
      </c>
    </row>
    <row r="226" spans="1:7" ht="12.9" customHeight="1" x14ac:dyDescent="0.25">
      <c r="A226" s="92"/>
      <c r="B226" s="222" t="s">
        <v>654</v>
      </c>
      <c r="C226" s="216">
        <v>21457</v>
      </c>
      <c r="D226" s="150"/>
      <c r="E226" s="159"/>
      <c r="F226" s="222" t="s">
        <v>841</v>
      </c>
      <c r="G226" s="222" t="s">
        <v>1053</v>
      </c>
    </row>
    <row r="227" spans="1:7" ht="12.9" customHeight="1" x14ac:dyDescent="0.25">
      <c r="A227" s="92"/>
      <c r="B227" s="222" t="s">
        <v>654</v>
      </c>
      <c r="C227" s="216">
        <v>21457</v>
      </c>
      <c r="D227" s="150"/>
      <c r="E227" s="159"/>
      <c r="F227" s="222" t="s">
        <v>842</v>
      </c>
      <c r="G227" s="222" t="s">
        <v>1053</v>
      </c>
    </row>
    <row r="228" spans="1:7" ht="12.9" customHeight="1" x14ac:dyDescent="0.25">
      <c r="A228" s="92"/>
      <c r="B228" s="222" t="s">
        <v>654</v>
      </c>
      <c r="C228" s="216">
        <v>21457</v>
      </c>
      <c r="D228" s="150"/>
      <c r="E228" s="159"/>
      <c r="F228" s="222" t="s">
        <v>843</v>
      </c>
      <c r="G228" s="222" t="s">
        <v>1053</v>
      </c>
    </row>
    <row r="229" spans="1:7" ht="12.9" customHeight="1" x14ac:dyDescent="0.25">
      <c r="A229" s="92"/>
      <c r="B229" s="222" t="s">
        <v>655</v>
      </c>
      <c r="C229" s="216">
        <v>26510</v>
      </c>
      <c r="D229" s="150"/>
      <c r="E229" s="159"/>
      <c r="F229" s="222" t="s">
        <v>844</v>
      </c>
      <c r="G229" s="222" t="s">
        <v>1053</v>
      </c>
    </row>
    <row r="230" spans="1:7" ht="12.9" customHeight="1" x14ac:dyDescent="0.25">
      <c r="A230" s="92"/>
      <c r="B230" s="222" t="s">
        <v>656</v>
      </c>
      <c r="C230" s="216">
        <v>155147</v>
      </c>
      <c r="D230" s="150"/>
      <c r="E230" s="159"/>
      <c r="F230" s="222" t="s">
        <v>845</v>
      </c>
      <c r="G230" s="222" t="s">
        <v>1053</v>
      </c>
    </row>
    <row r="231" spans="1:7" ht="12.9" customHeight="1" x14ac:dyDescent="0.25">
      <c r="A231" s="92"/>
      <c r="B231" s="222" t="s">
        <v>657</v>
      </c>
      <c r="C231" s="216">
        <v>155147</v>
      </c>
      <c r="D231" s="150"/>
      <c r="E231" s="159"/>
      <c r="F231" s="222" t="s">
        <v>846</v>
      </c>
      <c r="G231" s="222" t="s">
        <v>1053</v>
      </c>
    </row>
    <row r="232" spans="1:7" ht="12.9" customHeight="1" x14ac:dyDescent="0.25">
      <c r="A232" s="92"/>
      <c r="B232" s="222" t="s">
        <v>656</v>
      </c>
      <c r="C232" s="216">
        <v>155147</v>
      </c>
      <c r="D232" s="150"/>
      <c r="E232" s="159"/>
      <c r="F232" s="222" t="s">
        <v>847</v>
      </c>
      <c r="G232" s="222" t="s">
        <v>1053</v>
      </c>
    </row>
    <row r="233" spans="1:7" ht="12.9" customHeight="1" x14ac:dyDescent="0.25">
      <c r="A233" s="92"/>
      <c r="B233" s="222" t="s">
        <v>656</v>
      </c>
      <c r="C233" s="216">
        <v>155147</v>
      </c>
      <c r="D233" s="150"/>
      <c r="E233" s="159"/>
      <c r="F233" s="222" t="s">
        <v>848</v>
      </c>
      <c r="G233" s="222" t="s">
        <v>1053</v>
      </c>
    </row>
    <row r="234" spans="1:7" ht="12.9" customHeight="1" x14ac:dyDescent="0.25">
      <c r="A234" s="92"/>
      <c r="B234" s="222" t="s">
        <v>658</v>
      </c>
      <c r="C234" s="216">
        <v>155147</v>
      </c>
      <c r="D234" s="150"/>
      <c r="E234" s="159"/>
      <c r="F234" s="222" t="s">
        <v>849</v>
      </c>
      <c r="G234" s="222" t="s">
        <v>1053</v>
      </c>
    </row>
    <row r="235" spans="1:7" ht="12.9" customHeight="1" x14ac:dyDescent="0.25">
      <c r="A235" s="92"/>
      <c r="B235" s="222" t="s">
        <v>658</v>
      </c>
      <c r="C235" s="216">
        <v>155147</v>
      </c>
      <c r="D235" s="150"/>
      <c r="E235" s="159"/>
      <c r="F235" s="222" t="s">
        <v>850</v>
      </c>
      <c r="G235" s="222" t="s">
        <v>1053</v>
      </c>
    </row>
    <row r="236" spans="1:7" ht="12.9" customHeight="1" x14ac:dyDescent="0.25">
      <c r="A236" s="92"/>
      <c r="B236" s="222" t="s">
        <v>659</v>
      </c>
      <c r="C236" s="216">
        <v>40634</v>
      </c>
      <c r="D236" s="150"/>
      <c r="E236" s="159"/>
      <c r="F236" s="222" t="s">
        <v>851</v>
      </c>
      <c r="G236" s="222" t="s">
        <v>1053</v>
      </c>
    </row>
    <row r="237" spans="1:7" ht="12.9" customHeight="1" x14ac:dyDescent="0.25">
      <c r="A237" s="92"/>
      <c r="B237" s="222" t="s">
        <v>660</v>
      </c>
      <c r="C237" s="216">
        <v>180407</v>
      </c>
      <c r="D237" s="150"/>
      <c r="E237" s="159"/>
      <c r="F237" s="222" t="s">
        <v>852</v>
      </c>
      <c r="G237" s="222" t="s">
        <v>1053</v>
      </c>
    </row>
    <row r="238" spans="1:7" ht="12.9" customHeight="1" x14ac:dyDescent="0.25">
      <c r="A238" s="92"/>
      <c r="B238" s="222" t="s">
        <v>652</v>
      </c>
      <c r="C238" s="216">
        <v>70077</v>
      </c>
      <c r="D238" s="150"/>
      <c r="E238" s="159"/>
      <c r="F238" s="222" t="s">
        <v>853</v>
      </c>
      <c r="G238" s="222" t="s">
        <v>1053</v>
      </c>
    </row>
    <row r="239" spans="1:7" ht="12.9" customHeight="1" x14ac:dyDescent="0.25">
      <c r="A239" s="92"/>
      <c r="B239" s="222" t="s">
        <v>652</v>
      </c>
      <c r="C239" s="216">
        <v>70077</v>
      </c>
      <c r="D239" s="150"/>
      <c r="E239" s="159"/>
      <c r="F239" s="222" t="s">
        <v>854</v>
      </c>
      <c r="G239" s="222" t="s">
        <v>1053</v>
      </c>
    </row>
    <row r="240" spans="1:7" ht="12.9" customHeight="1" x14ac:dyDescent="0.25">
      <c r="A240" s="92"/>
      <c r="B240" s="222" t="s">
        <v>647</v>
      </c>
      <c r="C240" s="216">
        <v>54866</v>
      </c>
      <c r="D240" s="150"/>
      <c r="E240" s="159"/>
      <c r="F240" s="222" t="s">
        <v>855</v>
      </c>
      <c r="G240" s="222" t="s">
        <v>1053</v>
      </c>
    </row>
    <row r="241" spans="1:7" ht="12.9" customHeight="1" x14ac:dyDescent="0.25">
      <c r="A241" s="92"/>
      <c r="B241" s="222" t="s">
        <v>661</v>
      </c>
      <c r="C241" s="216">
        <v>53508</v>
      </c>
      <c r="D241" s="150"/>
      <c r="E241" s="159"/>
      <c r="F241" s="222" t="s">
        <v>856</v>
      </c>
      <c r="G241" s="222" t="s">
        <v>1053</v>
      </c>
    </row>
    <row r="242" spans="1:7" ht="12.9" customHeight="1" x14ac:dyDescent="0.25">
      <c r="A242" s="92"/>
      <c r="B242" s="222" t="s">
        <v>662</v>
      </c>
      <c r="C242" s="216">
        <v>40634</v>
      </c>
      <c r="D242" s="150"/>
      <c r="E242" s="159"/>
      <c r="F242" s="222" t="s">
        <v>857</v>
      </c>
      <c r="G242" s="222" t="s">
        <v>1053</v>
      </c>
    </row>
    <row r="243" spans="1:7" ht="12.9" customHeight="1" x14ac:dyDescent="0.25">
      <c r="A243" s="92"/>
      <c r="B243" s="222" t="s">
        <v>663</v>
      </c>
      <c r="C243" s="216">
        <v>33463</v>
      </c>
      <c r="D243" s="150"/>
      <c r="E243" s="159"/>
      <c r="F243" s="222" t="s">
        <v>858</v>
      </c>
      <c r="G243" s="222" t="s">
        <v>1053</v>
      </c>
    </row>
    <row r="244" spans="1:7" ht="12.9" customHeight="1" x14ac:dyDescent="0.25">
      <c r="A244" s="92"/>
      <c r="B244" s="222" t="s">
        <v>663</v>
      </c>
      <c r="C244" s="216">
        <v>33463</v>
      </c>
      <c r="D244" s="150"/>
      <c r="E244" s="159"/>
      <c r="F244" s="222" t="s">
        <v>859</v>
      </c>
      <c r="G244" s="222" t="s">
        <v>1053</v>
      </c>
    </row>
    <row r="245" spans="1:7" ht="12.9" customHeight="1" x14ac:dyDescent="0.25">
      <c r="A245" s="92"/>
      <c r="B245" s="222" t="s">
        <v>663</v>
      </c>
      <c r="C245" s="216">
        <v>33463</v>
      </c>
      <c r="D245" s="150"/>
      <c r="E245" s="159"/>
      <c r="F245" s="222" t="s">
        <v>860</v>
      </c>
      <c r="G245" s="222" t="s">
        <v>1053</v>
      </c>
    </row>
    <row r="246" spans="1:7" ht="12.9" customHeight="1" x14ac:dyDescent="0.25">
      <c r="A246" s="92"/>
      <c r="B246" s="222" t="s">
        <v>664</v>
      </c>
      <c r="C246" s="216">
        <v>71707</v>
      </c>
      <c r="D246" s="150"/>
      <c r="E246" s="159"/>
      <c r="F246" s="222" t="s">
        <v>861</v>
      </c>
      <c r="G246" s="222" t="s">
        <v>1053</v>
      </c>
    </row>
    <row r="247" spans="1:7" ht="12.9" customHeight="1" x14ac:dyDescent="0.25">
      <c r="A247" s="92"/>
      <c r="B247" s="222" t="s">
        <v>664</v>
      </c>
      <c r="C247" s="216">
        <v>71707</v>
      </c>
      <c r="D247" s="150"/>
      <c r="E247" s="159"/>
      <c r="F247" s="222" t="s">
        <v>862</v>
      </c>
      <c r="G247" s="222" t="s">
        <v>1053</v>
      </c>
    </row>
    <row r="248" spans="1:7" ht="12.9" customHeight="1" x14ac:dyDescent="0.25">
      <c r="A248" s="92"/>
      <c r="B248" s="222" t="s">
        <v>665</v>
      </c>
      <c r="C248" s="216">
        <v>27487</v>
      </c>
      <c r="D248" s="150"/>
      <c r="E248" s="159"/>
      <c r="F248" s="222" t="s">
        <v>863</v>
      </c>
      <c r="G248" s="222" t="s">
        <v>1053</v>
      </c>
    </row>
    <row r="249" spans="1:7" ht="12.9" customHeight="1" x14ac:dyDescent="0.25">
      <c r="A249" s="92"/>
      <c r="B249" s="222" t="s">
        <v>666</v>
      </c>
      <c r="C249" s="216">
        <v>142382</v>
      </c>
      <c r="D249" s="150"/>
      <c r="E249" s="159"/>
      <c r="F249" s="222" t="s">
        <v>864</v>
      </c>
      <c r="G249" s="222" t="s">
        <v>1053</v>
      </c>
    </row>
    <row r="250" spans="1:7" ht="12.9" customHeight="1" x14ac:dyDescent="0.25">
      <c r="A250" s="92"/>
      <c r="B250" s="222" t="s">
        <v>667</v>
      </c>
      <c r="C250" s="216">
        <v>12060</v>
      </c>
      <c r="D250" s="150"/>
      <c r="E250" s="159"/>
      <c r="F250" s="222" t="s">
        <v>865</v>
      </c>
      <c r="G250" s="222" t="s">
        <v>1053</v>
      </c>
    </row>
    <row r="251" spans="1:7" ht="12.9" customHeight="1" x14ac:dyDescent="0.25">
      <c r="A251" s="92"/>
      <c r="B251" s="222" t="s">
        <v>660</v>
      </c>
      <c r="C251" s="216">
        <v>177420</v>
      </c>
      <c r="D251" s="150"/>
      <c r="E251" s="159"/>
      <c r="F251" s="222" t="s">
        <v>866</v>
      </c>
      <c r="G251" s="222" t="s">
        <v>1053</v>
      </c>
    </row>
    <row r="252" spans="1:7" ht="12.9" customHeight="1" x14ac:dyDescent="0.25">
      <c r="A252" s="92"/>
      <c r="B252" s="222" t="s">
        <v>648</v>
      </c>
      <c r="C252" s="216">
        <v>44817</v>
      </c>
      <c r="D252" s="150"/>
      <c r="E252" s="159"/>
      <c r="F252" s="222" t="s">
        <v>867</v>
      </c>
      <c r="G252" s="222" t="s">
        <v>1053</v>
      </c>
    </row>
    <row r="253" spans="1:7" ht="12.9" customHeight="1" x14ac:dyDescent="0.25">
      <c r="A253" s="92"/>
      <c r="B253" s="222" t="s">
        <v>668</v>
      </c>
      <c r="C253" s="216">
        <v>116252</v>
      </c>
      <c r="D253" s="150"/>
      <c r="E253" s="159"/>
      <c r="F253" s="222" t="s">
        <v>868</v>
      </c>
      <c r="G253" s="222" t="s">
        <v>1053</v>
      </c>
    </row>
    <row r="254" spans="1:7" ht="12.9" customHeight="1" x14ac:dyDescent="0.25">
      <c r="A254" s="92"/>
      <c r="B254" s="222" t="s">
        <v>669</v>
      </c>
      <c r="C254" s="216">
        <v>1577494</v>
      </c>
      <c r="D254" s="150"/>
      <c r="E254" s="159"/>
      <c r="F254" s="222" t="s">
        <v>869</v>
      </c>
      <c r="G254" s="222" t="s">
        <v>1053</v>
      </c>
    </row>
    <row r="255" spans="1:7" ht="12.9" customHeight="1" x14ac:dyDescent="0.25">
      <c r="A255" s="92"/>
      <c r="B255" s="222" t="s">
        <v>670</v>
      </c>
      <c r="C255" s="216">
        <v>15971</v>
      </c>
      <c r="D255" s="150"/>
      <c r="E255" s="159"/>
      <c r="F255" s="222" t="s">
        <v>870</v>
      </c>
      <c r="G255" s="222" t="s">
        <v>1053</v>
      </c>
    </row>
    <row r="256" spans="1:7" ht="12.9" customHeight="1" x14ac:dyDescent="0.25">
      <c r="A256" s="92"/>
      <c r="B256" s="222" t="s">
        <v>647</v>
      </c>
      <c r="C256" s="216">
        <v>54866</v>
      </c>
      <c r="D256" s="150"/>
      <c r="E256" s="159"/>
      <c r="F256" s="222" t="s">
        <v>871</v>
      </c>
      <c r="G256" s="222" t="s">
        <v>1053</v>
      </c>
    </row>
    <row r="257" spans="1:7" ht="12.9" customHeight="1" x14ac:dyDescent="0.25">
      <c r="A257" s="92"/>
      <c r="B257" s="222" t="s">
        <v>647</v>
      </c>
      <c r="C257" s="216">
        <v>54866</v>
      </c>
      <c r="D257" s="150"/>
      <c r="E257" s="159"/>
      <c r="F257" s="222" t="s">
        <v>872</v>
      </c>
      <c r="G257" s="222" t="s">
        <v>1053</v>
      </c>
    </row>
    <row r="258" spans="1:7" ht="12.9" customHeight="1" x14ac:dyDescent="0.25">
      <c r="A258" s="92"/>
      <c r="B258" s="222" t="s">
        <v>647</v>
      </c>
      <c r="C258" s="216">
        <v>54866</v>
      </c>
      <c r="D258" s="150"/>
      <c r="E258" s="159"/>
      <c r="F258" s="222" t="s">
        <v>873</v>
      </c>
      <c r="G258" s="222" t="s">
        <v>1053</v>
      </c>
    </row>
    <row r="259" spans="1:7" ht="12.9" customHeight="1" x14ac:dyDescent="0.25">
      <c r="A259" s="92"/>
      <c r="B259" s="222" t="s">
        <v>671</v>
      </c>
      <c r="C259" s="216">
        <v>177420</v>
      </c>
      <c r="D259" s="150"/>
      <c r="E259" s="159"/>
      <c r="F259" s="222" t="s">
        <v>874</v>
      </c>
      <c r="G259" s="222" t="s">
        <v>1053</v>
      </c>
    </row>
    <row r="260" spans="1:7" ht="12.9" customHeight="1" x14ac:dyDescent="0.25">
      <c r="A260" s="92"/>
      <c r="B260" s="222" t="s">
        <v>671</v>
      </c>
      <c r="C260" s="216">
        <v>177420</v>
      </c>
      <c r="D260" s="150"/>
      <c r="E260" s="159"/>
      <c r="F260" s="222" t="s">
        <v>875</v>
      </c>
      <c r="G260" s="222" t="s">
        <v>1053</v>
      </c>
    </row>
    <row r="261" spans="1:7" ht="12.9" customHeight="1" x14ac:dyDescent="0.25">
      <c r="A261" s="92"/>
      <c r="B261" s="222" t="s">
        <v>672</v>
      </c>
      <c r="C261" s="216">
        <v>84419</v>
      </c>
      <c r="D261" s="150"/>
      <c r="E261" s="159"/>
      <c r="F261" s="222" t="s">
        <v>876</v>
      </c>
      <c r="G261" s="222" t="s">
        <v>1053</v>
      </c>
    </row>
    <row r="262" spans="1:7" ht="12.9" customHeight="1" x14ac:dyDescent="0.25">
      <c r="A262" s="92"/>
      <c r="B262" s="222" t="s">
        <v>673</v>
      </c>
      <c r="C262" s="216">
        <v>681214</v>
      </c>
      <c r="D262" s="150"/>
      <c r="E262" s="159"/>
      <c r="F262" s="222" t="s">
        <v>877</v>
      </c>
      <c r="G262" s="222" t="s">
        <v>1053</v>
      </c>
    </row>
    <row r="263" spans="1:7" ht="12.9" customHeight="1" x14ac:dyDescent="0.25">
      <c r="A263" s="92"/>
      <c r="B263" s="222" t="s">
        <v>674</v>
      </c>
      <c r="C263" s="216">
        <v>79095</v>
      </c>
      <c r="D263" s="150"/>
      <c r="E263" s="159"/>
      <c r="F263" s="222" t="s">
        <v>878</v>
      </c>
      <c r="G263" s="222" t="s">
        <v>1053</v>
      </c>
    </row>
    <row r="264" spans="1:7" ht="12.9" customHeight="1" x14ac:dyDescent="0.25">
      <c r="A264" s="92"/>
      <c r="B264" s="222" t="s">
        <v>648</v>
      </c>
      <c r="C264" s="216">
        <v>73825</v>
      </c>
      <c r="D264" s="150"/>
      <c r="E264" s="159"/>
      <c r="F264" s="222" t="s">
        <v>879</v>
      </c>
      <c r="G264" s="222" t="s">
        <v>1053</v>
      </c>
    </row>
    <row r="265" spans="1:7" ht="12.9" customHeight="1" x14ac:dyDescent="0.25">
      <c r="A265" s="92"/>
      <c r="B265" s="222" t="s">
        <v>667</v>
      </c>
      <c r="C265" s="216">
        <v>12060</v>
      </c>
      <c r="D265" s="150"/>
      <c r="E265" s="159"/>
      <c r="F265" s="222" t="s">
        <v>880</v>
      </c>
      <c r="G265" s="222" t="s">
        <v>1053</v>
      </c>
    </row>
    <row r="266" spans="1:7" ht="12.9" customHeight="1" x14ac:dyDescent="0.25">
      <c r="A266" s="92"/>
      <c r="B266" s="222" t="s">
        <v>675</v>
      </c>
      <c r="C266" s="216">
        <v>1314624</v>
      </c>
      <c r="D266" s="150"/>
      <c r="E266" s="159"/>
      <c r="F266" s="222" t="s">
        <v>881</v>
      </c>
      <c r="G266" s="222" t="s">
        <v>1053</v>
      </c>
    </row>
    <row r="267" spans="1:7" ht="12.9" customHeight="1" x14ac:dyDescent="0.25">
      <c r="A267" s="92"/>
      <c r="B267" s="222" t="s">
        <v>676</v>
      </c>
      <c r="C267" s="216">
        <v>238479</v>
      </c>
      <c r="D267" s="150"/>
      <c r="E267" s="159"/>
      <c r="F267" s="222" t="s">
        <v>882</v>
      </c>
      <c r="G267" s="222" t="s">
        <v>1053</v>
      </c>
    </row>
    <row r="268" spans="1:7" ht="12.9" customHeight="1" x14ac:dyDescent="0.25">
      <c r="A268" s="92"/>
      <c r="B268" s="222" t="s">
        <v>677</v>
      </c>
      <c r="C268" s="216">
        <v>9676</v>
      </c>
      <c r="D268" s="150"/>
      <c r="E268" s="159"/>
      <c r="F268" s="222" t="s">
        <v>883</v>
      </c>
      <c r="G268" s="222" t="s">
        <v>1053</v>
      </c>
    </row>
    <row r="269" spans="1:7" ht="12.9" customHeight="1" x14ac:dyDescent="0.25">
      <c r="A269" s="92"/>
      <c r="B269" s="222" t="s">
        <v>678</v>
      </c>
      <c r="C269" s="216">
        <v>599061</v>
      </c>
      <c r="D269" s="150"/>
      <c r="E269" s="159"/>
      <c r="F269" s="222" t="s">
        <v>1658</v>
      </c>
      <c r="G269" s="222" t="s">
        <v>1053</v>
      </c>
    </row>
    <row r="270" spans="1:7" ht="12.9" customHeight="1" x14ac:dyDescent="0.25">
      <c r="A270" s="92"/>
      <c r="B270" s="222" t="s">
        <v>679</v>
      </c>
      <c r="C270" s="216">
        <v>60402</v>
      </c>
      <c r="D270" s="150"/>
      <c r="E270" s="159"/>
      <c r="F270" s="222" t="s">
        <v>884</v>
      </c>
      <c r="G270" s="222" t="s">
        <v>1053</v>
      </c>
    </row>
    <row r="271" spans="1:7" ht="12.9" customHeight="1" x14ac:dyDescent="0.25">
      <c r="A271" s="92"/>
      <c r="B271" s="222" t="s">
        <v>680</v>
      </c>
      <c r="C271" s="216">
        <v>60402</v>
      </c>
      <c r="D271" s="150"/>
      <c r="E271" s="159"/>
      <c r="F271" s="222" t="s">
        <v>885</v>
      </c>
      <c r="G271" s="222" t="s">
        <v>1053</v>
      </c>
    </row>
    <row r="272" spans="1:7" ht="12.9" customHeight="1" x14ac:dyDescent="0.25">
      <c r="A272" s="92"/>
      <c r="B272" s="222" t="s">
        <v>681</v>
      </c>
      <c r="C272" s="216">
        <v>60402</v>
      </c>
      <c r="D272" s="150"/>
      <c r="E272" s="159"/>
      <c r="F272" s="222" t="s">
        <v>886</v>
      </c>
      <c r="G272" s="222" t="s">
        <v>1053</v>
      </c>
    </row>
    <row r="273" spans="1:7" ht="12.9" customHeight="1" x14ac:dyDescent="0.25">
      <c r="A273" s="92"/>
      <c r="B273" s="222" t="s">
        <v>682</v>
      </c>
      <c r="C273" s="216">
        <v>60402</v>
      </c>
      <c r="D273" s="150"/>
      <c r="E273" s="159"/>
      <c r="F273" s="222" t="s">
        <v>887</v>
      </c>
      <c r="G273" s="222" t="s">
        <v>1053</v>
      </c>
    </row>
    <row r="274" spans="1:7" ht="12.9" customHeight="1" x14ac:dyDescent="0.25">
      <c r="A274" s="92"/>
      <c r="B274" s="222" t="s">
        <v>683</v>
      </c>
      <c r="C274" s="216">
        <v>60402</v>
      </c>
      <c r="D274" s="150"/>
      <c r="E274" s="159"/>
      <c r="F274" s="222" t="s">
        <v>888</v>
      </c>
      <c r="G274" s="222" t="s">
        <v>1053</v>
      </c>
    </row>
    <row r="275" spans="1:7" ht="12.9" customHeight="1" x14ac:dyDescent="0.25">
      <c r="A275" s="92"/>
      <c r="B275" s="222" t="s">
        <v>684</v>
      </c>
      <c r="C275" s="216">
        <v>60402</v>
      </c>
      <c r="D275" s="150"/>
      <c r="E275" s="159"/>
      <c r="F275" s="222" t="s">
        <v>889</v>
      </c>
      <c r="G275" s="222" t="s">
        <v>1053</v>
      </c>
    </row>
    <row r="276" spans="1:7" ht="12.9" customHeight="1" x14ac:dyDescent="0.25">
      <c r="A276" s="92"/>
      <c r="B276" s="222" t="s">
        <v>685</v>
      </c>
      <c r="C276" s="216">
        <v>60402</v>
      </c>
      <c r="D276" s="150"/>
      <c r="E276" s="159"/>
      <c r="F276" s="222" t="s">
        <v>890</v>
      </c>
      <c r="G276" s="222" t="s">
        <v>1053</v>
      </c>
    </row>
    <row r="277" spans="1:7" ht="12.9" customHeight="1" x14ac:dyDescent="0.25">
      <c r="A277" s="92"/>
      <c r="B277" s="222" t="s">
        <v>686</v>
      </c>
      <c r="C277" s="216">
        <v>60402</v>
      </c>
      <c r="D277" s="150"/>
      <c r="E277" s="159"/>
      <c r="F277" s="222" t="s">
        <v>891</v>
      </c>
      <c r="G277" s="222" t="s">
        <v>1053</v>
      </c>
    </row>
    <row r="278" spans="1:7" ht="12.9" customHeight="1" x14ac:dyDescent="0.25">
      <c r="A278" s="92"/>
      <c r="B278" s="222" t="s">
        <v>1666</v>
      </c>
      <c r="C278" s="216">
        <v>2164928</v>
      </c>
      <c r="D278" s="150"/>
      <c r="E278" s="159"/>
      <c r="F278" s="222" t="s">
        <v>1659</v>
      </c>
      <c r="G278" s="222" t="s">
        <v>1053</v>
      </c>
    </row>
    <row r="279" spans="1:7" ht="12.9" customHeight="1" x14ac:dyDescent="0.25">
      <c r="A279" s="92"/>
      <c r="B279" s="222" t="s">
        <v>1667</v>
      </c>
      <c r="C279" s="216">
        <v>11862887</v>
      </c>
      <c r="D279" s="150"/>
      <c r="E279" s="159"/>
      <c r="F279" s="222" t="s">
        <v>1660</v>
      </c>
      <c r="G279" s="222" t="s">
        <v>1053</v>
      </c>
    </row>
    <row r="280" spans="1:7" ht="12.9" customHeight="1" x14ac:dyDescent="0.25">
      <c r="A280" s="92"/>
      <c r="B280" s="222" t="s">
        <v>687</v>
      </c>
      <c r="C280" s="216">
        <v>58055</v>
      </c>
      <c r="D280" s="150"/>
      <c r="E280" s="159"/>
      <c r="F280" s="222" t="s">
        <v>892</v>
      </c>
      <c r="G280" s="222" t="s">
        <v>1053</v>
      </c>
    </row>
    <row r="281" spans="1:7" ht="12.9" customHeight="1" x14ac:dyDescent="0.25">
      <c r="A281" s="92"/>
      <c r="B281" s="222" t="s">
        <v>688</v>
      </c>
      <c r="C281" s="216">
        <v>0</v>
      </c>
      <c r="D281" s="150"/>
      <c r="E281" s="159"/>
      <c r="F281" s="222" t="s">
        <v>893</v>
      </c>
      <c r="G281" s="222" t="s">
        <v>1053</v>
      </c>
    </row>
    <row r="282" spans="1:7" ht="12.9" customHeight="1" x14ac:dyDescent="0.25">
      <c r="A282" s="92"/>
      <c r="B282" s="222" t="s">
        <v>689</v>
      </c>
      <c r="C282" s="216">
        <v>0</v>
      </c>
      <c r="D282" s="150"/>
      <c r="E282" s="159"/>
      <c r="F282" s="222" t="s">
        <v>894</v>
      </c>
      <c r="G282" s="222" t="s">
        <v>1053</v>
      </c>
    </row>
    <row r="283" spans="1:7" ht="12.9" customHeight="1" x14ac:dyDescent="0.25">
      <c r="A283" s="92"/>
      <c r="B283" s="222" t="s">
        <v>690</v>
      </c>
      <c r="C283" s="216">
        <v>1060914</v>
      </c>
      <c r="D283" s="150"/>
      <c r="E283" s="159"/>
      <c r="F283" s="222" t="s">
        <v>895</v>
      </c>
      <c r="G283" s="222" t="s">
        <v>1053</v>
      </c>
    </row>
    <row r="284" spans="1:7" ht="12.9" customHeight="1" x14ac:dyDescent="0.25">
      <c r="A284" s="92"/>
      <c r="B284" s="222" t="s">
        <v>691</v>
      </c>
      <c r="C284" s="216">
        <v>2191337</v>
      </c>
      <c r="D284" s="150"/>
      <c r="E284" s="159"/>
      <c r="F284" s="222" t="s">
        <v>1661</v>
      </c>
      <c r="G284" s="222" t="s">
        <v>1053</v>
      </c>
    </row>
    <row r="285" spans="1:7" ht="12.9" customHeight="1" x14ac:dyDescent="0.25">
      <c r="A285" s="92"/>
      <c r="B285" s="222" t="s">
        <v>692</v>
      </c>
      <c r="C285" s="216">
        <v>782015</v>
      </c>
      <c r="D285" s="150"/>
      <c r="E285" s="159"/>
      <c r="F285" s="222" t="s">
        <v>1662</v>
      </c>
      <c r="G285" s="222" t="s">
        <v>1053</v>
      </c>
    </row>
    <row r="286" spans="1:7" ht="12.9" customHeight="1" x14ac:dyDescent="0.25">
      <c r="A286" s="92"/>
      <c r="B286" s="222" t="s">
        <v>693</v>
      </c>
      <c r="C286" s="216">
        <v>22842</v>
      </c>
      <c r="D286" s="150"/>
      <c r="E286" s="159"/>
      <c r="F286" s="222" t="s">
        <v>1663</v>
      </c>
      <c r="G286" s="222" t="s">
        <v>1053</v>
      </c>
    </row>
    <row r="287" spans="1:7" ht="12.9" customHeight="1" x14ac:dyDescent="0.25">
      <c r="A287" s="92"/>
      <c r="B287" s="222" t="s">
        <v>694</v>
      </c>
      <c r="C287" s="216">
        <v>0</v>
      </c>
      <c r="D287" s="150"/>
      <c r="E287" s="159"/>
      <c r="F287" s="222" t="s">
        <v>1664</v>
      </c>
      <c r="G287" s="222" t="s">
        <v>1053</v>
      </c>
    </row>
    <row r="288" spans="1:7" ht="12.9" customHeight="1" x14ac:dyDescent="0.25">
      <c r="A288" s="92"/>
      <c r="B288" s="222" t="s">
        <v>695</v>
      </c>
      <c r="C288" s="216">
        <v>0</v>
      </c>
      <c r="D288" s="150"/>
      <c r="E288" s="159"/>
      <c r="F288" s="222" t="s">
        <v>1665</v>
      </c>
      <c r="G288" s="222" t="s">
        <v>1053</v>
      </c>
    </row>
    <row r="289" spans="1:7" ht="12.9" customHeight="1" x14ac:dyDescent="0.25">
      <c r="A289" s="92"/>
      <c r="B289" s="222" t="s">
        <v>696</v>
      </c>
      <c r="C289" s="216">
        <v>416684</v>
      </c>
      <c r="D289" s="150"/>
      <c r="E289" s="159"/>
      <c r="F289" s="222" t="s">
        <v>896</v>
      </c>
      <c r="G289" s="222" t="s">
        <v>1053</v>
      </c>
    </row>
    <row r="290" spans="1:7" ht="12.9" customHeight="1" x14ac:dyDescent="0.25">
      <c r="A290" s="92"/>
      <c r="B290" s="222" t="s">
        <v>697</v>
      </c>
      <c r="C290" s="216">
        <v>0</v>
      </c>
      <c r="D290" s="150"/>
      <c r="E290" s="159"/>
      <c r="F290" s="222" t="s">
        <v>897</v>
      </c>
      <c r="G290" s="222" t="s">
        <v>1053</v>
      </c>
    </row>
    <row r="291" spans="1:7" ht="12.9" customHeight="1" x14ac:dyDescent="0.25">
      <c r="A291" s="92"/>
      <c r="B291" s="222" t="s">
        <v>698</v>
      </c>
      <c r="C291" s="216">
        <v>0</v>
      </c>
      <c r="D291" s="150"/>
      <c r="E291" s="159"/>
      <c r="F291" s="222" t="s">
        <v>898</v>
      </c>
      <c r="G291" s="222" t="s">
        <v>1053</v>
      </c>
    </row>
    <row r="292" spans="1:7" ht="12.9" customHeight="1" x14ac:dyDescent="0.25">
      <c r="A292" s="92"/>
      <c r="B292" s="222" t="s">
        <v>699</v>
      </c>
      <c r="C292" s="216">
        <v>0</v>
      </c>
      <c r="D292" s="150"/>
      <c r="E292" s="159"/>
      <c r="F292" s="222" t="s">
        <v>899</v>
      </c>
      <c r="G292" s="222" t="s">
        <v>1053</v>
      </c>
    </row>
    <row r="293" spans="1:7" ht="12.9" customHeight="1" x14ac:dyDescent="0.25">
      <c r="A293" s="92"/>
      <c r="B293" s="222" t="s">
        <v>700</v>
      </c>
      <c r="C293" s="216">
        <v>0</v>
      </c>
      <c r="D293" s="150"/>
      <c r="E293" s="159"/>
      <c r="F293" s="222" t="s">
        <v>900</v>
      </c>
      <c r="G293" s="222" t="s">
        <v>1053</v>
      </c>
    </row>
    <row r="294" spans="1:7" ht="12.9" customHeight="1" x14ac:dyDescent="0.25">
      <c r="A294" s="92"/>
      <c r="B294" s="222" t="s">
        <v>701</v>
      </c>
      <c r="C294" s="216">
        <v>0</v>
      </c>
      <c r="D294" s="150"/>
      <c r="E294" s="159"/>
      <c r="F294" s="222" t="s">
        <v>901</v>
      </c>
      <c r="G294" s="222" t="s">
        <v>1053</v>
      </c>
    </row>
    <row r="295" spans="1:7" ht="12.9" customHeight="1" x14ac:dyDescent="0.25">
      <c r="A295" s="92"/>
      <c r="B295" s="222" t="s">
        <v>702</v>
      </c>
      <c r="C295" s="216">
        <v>0</v>
      </c>
      <c r="D295" s="150"/>
      <c r="E295" s="159"/>
      <c r="F295" s="222" t="s">
        <v>902</v>
      </c>
      <c r="G295" s="222" t="s">
        <v>1053</v>
      </c>
    </row>
    <row r="296" spans="1:7" ht="12.9" customHeight="1" x14ac:dyDescent="0.25">
      <c r="A296" s="92"/>
      <c r="B296" s="222" t="s">
        <v>703</v>
      </c>
      <c r="C296" s="216">
        <v>0</v>
      </c>
      <c r="D296" s="150"/>
      <c r="E296" s="159"/>
      <c r="F296" s="222" t="s">
        <v>903</v>
      </c>
      <c r="G296" s="222" t="s">
        <v>1053</v>
      </c>
    </row>
    <row r="297" spans="1:7" ht="12.9" customHeight="1" x14ac:dyDescent="0.25">
      <c r="A297" s="92"/>
      <c r="B297" s="222" t="s">
        <v>704</v>
      </c>
      <c r="C297" s="216">
        <v>0</v>
      </c>
      <c r="D297" s="150"/>
      <c r="E297" s="159"/>
      <c r="F297" s="222" t="s">
        <v>904</v>
      </c>
      <c r="G297" s="222" t="s">
        <v>1053</v>
      </c>
    </row>
    <row r="298" spans="1:7" ht="12.9" customHeight="1" x14ac:dyDescent="0.25">
      <c r="A298" s="92"/>
      <c r="B298" s="222" t="s">
        <v>705</v>
      </c>
      <c r="C298" s="216">
        <v>335243</v>
      </c>
      <c r="D298" s="150"/>
      <c r="E298" s="159"/>
      <c r="F298" s="222" t="s">
        <v>905</v>
      </c>
      <c r="G298" s="222" t="s">
        <v>1053</v>
      </c>
    </row>
    <row r="299" spans="1:7" ht="12.9" customHeight="1" x14ac:dyDescent="0.25">
      <c r="A299" s="92"/>
      <c r="B299" s="222" t="s">
        <v>706</v>
      </c>
      <c r="C299" s="216">
        <v>0</v>
      </c>
      <c r="D299" s="150"/>
      <c r="E299" s="159"/>
      <c r="F299" s="222" t="s">
        <v>906</v>
      </c>
      <c r="G299" s="222" t="s">
        <v>1053</v>
      </c>
    </row>
    <row r="300" spans="1:7" ht="12.9" customHeight="1" x14ac:dyDescent="0.25">
      <c r="A300" s="92"/>
      <c r="B300" s="222" t="s">
        <v>707</v>
      </c>
      <c r="C300" s="216">
        <v>707621</v>
      </c>
      <c r="D300" s="150"/>
      <c r="E300" s="159"/>
      <c r="F300" s="222" t="s">
        <v>907</v>
      </c>
      <c r="G300" s="222" t="s">
        <v>1053</v>
      </c>
    </row>
    <row r="301" spans="1:7" ht="12.9" customHeight="1" x14ac:dyDescent="0.25">
      <c r="A301" s="92"/>
      <c r="B301" s="222" t="s">
        <v>708</v>
      </c>
      <c r="C301" s="216">
        <v>0</v>
      </c>
      <c r="D301" s="150"/>
      <c r="E301" s="159"/>
      <c r="F301" s="222" t="s">
        <v>908</v>
      </c>
      <c r="G301" s="222" t="s">
        <v>1053</v>
      </c>
    </row>
    <row r="302" spans="1:7" ht="12.9" customHeight="1" x14ac:dyDescent="0.25">
      <c r="A302" s="92"/>
      <c r="B302" s="222" t="s">
        <v>708</v>
      </c>
      <c r="C302" s="216">
        <v>0</v>
      </c>
      <c r="D302" s="150"/>
      <c r="E302" s="159"/>
      <c r="F302" s="222" t="s">
        <v>909</v>
      </c>
      <c r="G302" s="222" t="s">
        <v>1053</v>
      </c>
    </row>
    <row r="303" spans="1:7" ht="12.9" customHeight="1" x14ac:dyDescent="0.25">
      <c r="A303" s="92"/>
      <c r="B303" s="222" t="s">
        <v>709</v>
      </c>
      <c r="C303" s="216">
        <v>44612</v>
      </c>
      <c r="D303" s="150"/>
      <c r="E303" s="159"/>
      <c r="F303" s="222" t="s">
        <v>910</v>
      </c>
      <c r="G303" s="222" t="s">
        <v>1053</v>
      </c>
    </row>
    <row r="304" spans="1:7" ht="12.9" customHeight="1" x14ac:dyDescent="0.25">
      <c r="A304" s="92"/>
      <c r="B304" s="222" t="s">
        <v>718</v>
      </c>
      <c r="C304" s="216">
        <v>0</v>
      </c>
      <c r="D304" s="150"/>
      <c r="E304" s="159"/>
      <c r="F304" s="222" t="s">
        <v>911</v>
      </c>
      <c r="G304" s="222" t="s">
        <v>1053</v>
      </c>
    </row>
    <row r="305" spans="1:7" ht="12.9" customHeight="1" x14ac:dyDescent="0.25">
      <c r="A305" s="92"/>
      <c r="B305" s="222" t="s">
        <v>719</v>
      </c>
      <c r="C305" s="216">
        <v>0</v>
      </c>
      <c r="D305" s="150"/>
      <c r="E305" s="159"/>
      <c r="F305" s="222" t="s">
        <v>912</v>
      </c>
      <c r="G305" s="222" t="s">
        <v>1053</v>
      </c>
    </row>
    <row r="306" spans="1:7" ht="12.9" customHeight="1" x14ac:dyDescent="0.25">
      <c r="A306" s="92"/>
      <c r="B306" s="222" t="s">
        <v>720</v>
      </c>
      <c r="C306" s="216">
        <v>2027</v>
      </c>
      <c r="D306" s="150"/>
      <c r="E306" s="159"/>
      <c r="F306" s="222" t="s">
        <v>913</v>
      </c>
      <c r="G306" s="222" t="s">
        <v>1053</v>
      </c>
    </row>
    <row r="307" spans="1:7" ht="12.9" customHeight="1" x14ac:dyDescent="0.25">
      <c r="A307" s="92"/>
      <c r="B307" s="222" t="s">
        <v>721</v>
      </c>
      <c r="C307" s="216">
        <v>7575</v>
      </c>
      <c r="D307" s="150"/>
      <c r="E307" s="159"/>
      <c r="F307" s="222" t="s">
        <v>914</v>
      </c>
      <c r="G307" s="222" t="s">
        <v>1053</v>
      </c>
    </row>
    <row r="308" spans="1:7" ht="12.9" customHeight="1" x14ac:dyDescent="0.25">
      <c r="A308" s="92"/>
      <c r="B308" s="222" t="s">
        <v>722</v>
      </c>
      <c r="C308" s="216">
        <v>16953</v>
      </c>
      <c r="D308" s="150"/>
      <c r="E308" s="159"/>
      <c r="F308" s="222" t="s">
        <v>915</v>
      </c>
      <c r="G308" s="222" t="s">
        <v>1053</v>
      </c>
    </row>
    <row r="309" spans="1:7" ht="12.9" customHeight="1" x14ac:dyDescent="0.25">
      <c r="A309" s="92"/>
      <c r="B309" s="222" t="s">
        <v>723</v>
      </c>
      <c r="C309" s="216">
        <v>11071978</v>
      </c>
      <c r="D309" s="150"/>
      <c r="E309" s="159"/>
      <c r="F309" s="222" t="s">
        <v>916</v>
      </c>
      <c r="G309" s="222" t="s">
        <v>1053</v>
      </c>
    </row>
    <row r="310" spans="1:7" ht="12.9" customHeight="1" x14ac:dyDescent="0.25">
      <c r="A310" s="92"/>
      <c r="B310" s="222" t="s">
        <v>724</v>
      </c>
      <c r="C310" s="216">
        <v>126649</v>
      </c>
      <c r="D310" s="150"/>
      <c r="E310" s="159"/>
      <c r="F310" s="222" t="s">
        <v>917</v>
      </c>
      <c r="G310" s="222" t="s">
        <v>1053</v>
      </c>
    </row>
    <row r="311" spans="1:7" ht="12.9" customHeight="1" x14ac:dyDescent="0.25">
      <c r="A311" s="92"/>
      <c r="B311" s="222" t="s">
        <v>725</v>
      </c>
      <c r="C311" s="216">
        <v>164741</v>
      </c>
      <c r="D311" s="150"/>
      <c r="E311" s="159"/>
      <c r="F311" s="222" t="s">
        <v>918</v>
      </c>
      <c r="G311" s="222" t="s">
        <v>1053</v>
      </c>
    </row>
    <row r="312" spans="1:7" ht="12.9" customHeight="1" x14ac:dyDescent="0.25">
      <c r="A312" s="92"/>
      <c r="B312" s="222" t="s">
        <v>726</v>
      </c>
      <c r="C312" s="216">
        <v>103065</v>
      </c>
      <c r="D312" s="150"/>
      <c r="E312" s="159"/>
      <c r="F312" s="222" t="s">
        <v>919</v>
      </c>
      <c r="G312" s="222" t="s">
        <v>1053</v>
      </c>
    </row>
    <row r="313" spans="1:7" ht="12.9" customHeight="1" x14ac:dyDescent="0.25">
      <c r="A313" s="92"/>
      <c r="B313" s="222" t="s">
        <v>727</v>
      </c>
      <c r="C313" s="216">
        <v>47272</v>
      </c>
      <c r="D313" s="150"/>
      <c r="E313" s="159"/>
      <c r="F313" s="222" t="s">
        <v>920</v>
      </c>
      <c r="G313" s="222" t="s">
        <v>1053</v>
      </c>
    </row>
    <row r="314" spans="1:7" ht="12.9" customHeight="1" x14ac:dyDescent="0.25">
      <c r="A314" s="92"/>
      <c r="B314" s="222" t="s">
        <v>728</v>
      </c>
      <c r="C314" s="216">
        <v>745754</v>
      </c>
      <c r="D314" s="150"/>
      <c r="E314" s="159"/>
      <c r="F314" s="222" t="s">
        <v>921</v>
      </c>
      <c r="G314" s="222" t="s">
        <v>1053</v>
      </c>
    </row>
    <row r="315" spans="1:7" ht="12.9" customHeight="1" x14ac:dyDescent="0.25">
      <c r="A315" s="92"/>
      <c r="B315" s="222" t="s">
        <v>729</v>
      </c>
      <c r="C315" s="216">
        <v>19587971</v>
      </c>
      <c r="D315" s="150"/>
      <c r="E315" s="159"/>
      <c r="F315" s="222" t="s">
        <v>922</v>
      </c>
      <c r="G315" s="222" t="s">
        <v>1053</v>
      </c>
    </row>
    <row r="316" spans="1:7" ht="12.9" customHeight="1" x14ac:dyDescent="0.25">
      <c r="A316" s="92"/>
      <c r="B316" s="222" t="s">
        <v>730</v>
      </c>
      <c r="C316" s="216">
        <v>5572662</v>
      </c>
      <c r="D316" s="150"/>
      <c r="E316" s="159"/>
      <c r="F316" s="222" t="s">
        <v>923</v>
      </c>
      <c r="G316" s="222" t="s">
        <v>1053</v>
      </c>
    </row>
    <row r="317" spans="1:7" ht="12.9" customHeight="1" x14ac:dyDescent="0.25">
      <c r="A317" s="92"/>
      <c r="B317" s="222" t="s">
        <v>731</v>
      </c>
      <c r="C317" s="216">
        <v>745754</v>
      </c>
      <c r="D317" s="150"/>
      <c r="E317" s="159"/>
      <c r="F317" s="222" t="s">
        <v>924</v>
      </c>
      <c r="G317" s="222" t="s">
        <v>1053</v>
      </c>
    </row>
    <row r="318" spans="1:7" ht="12.9" customHeight="1" x14ac:dyDescent="0.25">
      <c r="A318" s="92"/>
      <c r="B318" s="222" t="s">
        <v>732</v>
      </c>
      <c r="C318" s="216">
        <v>745754</v>
      </c>
      <c r="D318" s="150"/>
      <c r="E318" s="159"/>
      <c r="F318" s="222" t="s">
        <v>925</v>
      </c>
      <c r="G318" s="222" t="s">
        <v>1053</v>
      </c>
    </row>
    <row r="319" spans="1:7" ht="12.9" customHeight="1" x14ac:dyDescent="0.25">
      <c r="A319" s="92"/>
      <c r="B319" s="222" t="s">
        <v>733</v>
      </c>
      <c r="C319" s="216">
        <v>745754</v>
      </c>
      <c r="D319" s="150"/>
      <c r="E319" s="159"/>
      <c r="F319" s="222" t="s">
        <v>926</v>
      </c>
      <c r="G319" s="222" t="s">
        <v>1053</v>
      </c>
    </row>
    <row r="320" spans="1:7" ht="12.9" customHeight="1" x14ac:dyDescent="0.25">
      <c r="A320" s="92"/>
      <c r="B320" s="222" t="s">
        <v>734</v>
      </c>
      <c r="C320" s="216">
        <v>458926</v>
      </c>
      <c r="D320" s="150"/>
      <c r="E320" s="159"/>
      <c r="F320" s="222" t="s">
        <v>927</v>
      </c>
      <c r="G320" s="222" t="s">
        <v>1053</v>
      </c>
    </row>
    <row r="321" spans="1:7" ht="12.9" customHeight="1" x14ac:dyDescent="0.25">
      <c r="A321" s="92"/>
      <c r="B321" s="222" t="s">
        <v>735</v>
      </c>
      <c r="C321" s="216">
        <v>458926</v>
      </c>
      <c r="D321" s="150"/>
      <c r="E321" s="159"/>
      <c r="F321" s="222" t="s">
        <v>928</v>
      </c>
      <c r="G321" s="222" t="s">
        <v>1053</v>
      </c>
    </row>
    <row r="322" spans="1:7" ht="12.9" customHeight="1" x14ac:dyDescent="0.25">
      <c r="A322" s="92"/>
      <c r="B322" s="222" t="s">
        <v>736</v>
      </c>
      <c r="C322" s="216">
        <v>458926</v>
      </c>
      <c r="D322" s="150"/>
      <c r="E322" s="159"/>
      <c r="F322" s="222" t="s">
        <v>929</v>
      </c>
      <c r="G322" s="222" t="s">
        <v>1053</v>
      </c>
    </row>
    <row r="323" spans="1:7" ht="12.9" customHeight="1" x14ac:dyDescent="0.25">
      <c r="A323" s="92"/>
      <c r="B323" s="222" t="s">
        <v>737</v>
      </c>
      <c r="C323" s="216">
        <v>458926</v>
      </c>
      <c r="D323" s="150"/>
      <c r="E323" s="159"/>
      <c r="F323" s="222" t="s">
        <v>930</v>
      </c>
      <c r="G323" s="222" t="s">
        <v>1053</v>
      </c>
    </row>
    <row r="324" spans="1:7" ht="12.9" customHeight="1" x14ac:dyDescent="0.25">
      <c r="A324" s="92"/>
      <c r="B324" s="222" t="s">
        <v>738</v>
      </c>
      <c r="C324" s="216">
        <v>1969557</v>
      </c>
      <c r="D324" s="150"/>
      <c r="E324" s="159"/>
      <c r="F324" s="222" t="s">
        <v>931</v>
      </c>
      <c r="G324" s="222" t="s">
        <v>1053</v>
      </c>
    </row>
    <row r="325" spans="1:7" ht="12.9" customHeight="1" x14ac:dyDescent="0.25">
      <c r="A325" s="92"/>
      <c r="B325" s="222" t="s">
        <v>739</v>
      </c>
      <c r="C325" s="216">
        <v>0</v>
      </c>
      <c r="D325" s="150"/>
      <c r="E325" s="159"/>
      <c r="F325" s="222" t="s">
        <v>932</v>
      </c>
      <c r="G325" s="222" t="s">
        <v>1053</v>
      </c>
    </row>
    <row r="326" spans="1:7" ht="12.9" customHeight="1" x14ac:dyDescent="0.25">
      <c r="A326" s="92"/>
      <c r="B326" s="222" t="s">
        <v>740</v>
      </c>
      <c r="C326" s="216">
        <v>0</v>
      </c>
      <c r="D326" s="150"/>
      <c r="E326" s="159"/>
      <c r="F326" s="222" t="s">
        <v>933</v>
      </c>
      <c r="G326" s="222" t="s">
        <v>1053</v>
      </c>
    </row>
    <row r="327" spans="1:7" ht="12.9" customHeight="1" x14ac:dyDescent="0.25">
      <c r="A327" s="92"/>
      <c r="B327" s="222" t="s">
        <v>741</v>
      </c>
      <c r="C327" s="216">
        <v>2526612</v>
      </c>
      <c r="D327" s="150"/>
      <c r="E327" s="159"/>
      <c r="F327" s="222" t="s">
        <v>934</v>
      </c>
      <c r="G327" s="222" t="s">
        <v>1053</v>
      </c>
    </row>
    <row r="328" spans="1:7" ht="12.9" customHeight="1" x14ac:dyDescent="0.25">
      <c r="A328" s="92"/>
      <c r="B328" s="222" t="s">
        <v>742</v>
      </c>
      <c r="C328" s="216">
        <v>0</v>
      </c>
      <c r="D328" s="150"/>
      <c r="E328" s="159"/>
      <c r="F328" s="222" t="s">
        <v>935</v>
      </c>
      <c r="G328" s="222" t="s">
        <v>1053</v>
      </c>
    </row>
    <row r="329" spans="1:7" ht="12.9" customHeight="1" x14ac:dyDescent="0.25">
      <c r="A329" s="92"/>
      <c r="B329" s="222" t="s">
        <v>743</v>
      </c>
      <c r="C329" s="216">
        <v>0</v>
      </c>
      <c r="D329" s="150"/>
      <c r="E329" s="159"/>
      <c r="F329" s="222" t="s">
        <v>936</v>
      </c>
      <c r="G329" s="222" t="s">
        <v>1053</v>
      </c>
    </row>
    <row r="330" spans="1:7" ht="12.9" customHeight="1" x14ac:dyDescent="0.25">
      <c r="A330" s="92"/>
      <c r="B330" s="222" t="s">
        <v>744</v>
      </c>
      <c r="C330" s="216">
        <v>0</v>
      </c>
      <c r="D330" s="150"/>
      <c r="E330" s="159"/>
      <c r="F330" s="222" t="s">
        <v>937</v>
      </c>
      <c r="G330" s="222" t="s">
        <v>1053</v>
      </c>
    </row>
    <row r="331" spans="1:7" ht="12.9" customHeight="1" x14ac:dyDescent="0.25">
      <c r="A331" s="92"/>
      <c r="B331" s="222" t="s">
        <v>745</v>
      </c>
      <c r="C331" s="216">
        <v>0</v>
      </c>
      <c r="D331" s="150"/>
      <c r="E331" s="159"/>
      <c r="F331" s="222" t="s">
        <v>938</v>
      </c>
      <c r="G331" s="222" t="s">
        <v>1053</v>
      </c>
    </row>
    <row r="332" spans="1:7" ht="12.9" customHeight="1" x14ac:dyDescent="0.25">
      <c r="A332" s="92"/>
      <c r="B332" s="222" t="s">
        <v>745</v>
      </c>
      <c r="C332" s="216">
        <v>0</v>
      </c>
      <c r="D332" s="150"/>
      <c r="E332" s="159"/>
      <c r="F332" s="222" t="s">
        <v>939</v>
      </c>
      <c r="G332" s="222" t="s">
        <v>1053</v>
      </c>
    </row>
    <row r="333" spans="1:7" ht="12.9" customHeight="1" x14ac:dyDescent="0.25">
      <c r="A333" s="92"/>
      <c r="B333" s="222" t="s">
        <v>746</v>
      </c>
      <c r="C333" s="216">
        <v>1099775</v>
      </c>
      <c r="D333" s="150"/>
      <c r="E333" s="159"/>
      <c r="F333" s="222" t="s">
        <v>940</v>
      </c>
      <c r="G333" s="222" t="s">
        <v>1053</v>
      </c>
    </row>
    <row r="334" spans="1:7" ht="12.9" customHeight="1" x14ac:dyDescent="0.25">
      <c r="A334" s="92"/>
      <c r="B334" s="222" t="s">
        <v>747</v>
      </c>
      <c r="C334" s="216">
        <v>29393</v>
      </c>
      <c r="D334" s="150"/>
      <c r="E334" s="159"/>
      <c r="F334" s="222" t="s">
        <v>941</v>
      </c>
      <c r="G334" s="222" t="s">
        <v>1053</v>
      </c>
    </row>
    <row r="335" spans="1:7" ht="12.9" customHeight="1" x14ac:dyDescent="0.25">
      <c r="A335" s="92"/>
      <c r="B335" s="222" t="s">
        <v>748</v>
      </c>
      <c r="C335" s="216">
        <v>81098</v>
      </c>
      <c r="D335" s="150"/>
      <c r="E335" s="159"/>
      <c r="F335" s="222" t="s">
        <v>942</v>
      </c>
      <c r="G335" s="222" t="s">
        <v>1053</v>
      </c>
    </row>
    <row r="336" spans="1:7" ht="12.9" customHeight="1" x14ac:dyDescent="0.25">
      <c r="A336" s="92"/>
      <c r="B336" s="222" t="s">
        <v>749</v>
      </c>
      <c r="C336" s="216">
        <v>0</v>
      </c>
      <c r="D336" s="150"/>
      <c r="E336" s="159"/>
      <c r="F336" s="222" t="s">
        <v>943</v>
      </c>
      <c r="G336" s="222" t="s">
        <v>1053</v>
      </c>
    </row>
    <row r="337" spans="1:7" ht="12.9" customHeight="1" x14ac:dyDescent="0.25">
      <c r="A337" s="92"/>
      <c r="B337" s="222" t="s">
        <v>750</v>
      </c>
      <c r="C337" s="216">
        <v>0</v>
      </c>
      <c r="D337" s="150"/>
      <c r="E337" s="159"/>
      <c r="F337" s="222" t="s">
        <v>944</v>
      </c>
      <c r="G337" s="222" t="s">
        <v>1053</v>
      </c>
    </row>
    <row r="338" spans="1:7" ht="12.9" customHeight="1" x14ac:dyDescent="0.25">
      <c r="A338" s="92"/>
      <c r="B338" s="222" t="s">
        <v>751</v>
      </c>
      <c r="C338" s="216">
        <v>68851</v>
      </c>
      <c r="D338" s="150"/>
      <c r="E338" s="159"/>
      <c r="F338" s="222" t="s">
        <v>945</v>
      </c>
      <c r="G338" s="222" t="s">
        <v>1053</v>
      </c>
    </row>
    <row r="339" spans="1:7" ht="12.9" customHeight="1" x14ac:dyDescent="0.25">
      <c r="A339" s="92"/>
      <c r="B339" s="222" t="s">
        <v>751</v>
      </c>
      <c r="C339" s="216">
        <v>68851</v>
      </c>
      <c r="D339" s="150"/>
      <c r="E339" s="159"/>
      <c r="F339" s="222" t="s">
        <v>946</v>
      </c>
      <c r="G339" s="222" t="s">
        <v>1053</v>
      </c>
    </row>
    <row r="340" spans="1:7" ht="12.9" customHeight="1" x14ac:dyDescent="0.25">
      <c r="A340" s="92"/>
      <c r="B340" s="222" t="s">
        <v>752</v>
      </c>
      <c r="C340" s="216">
        <v>273192</v>
      </c>
      <c r="D340" s="150"/>
      <c r="E340" s="159"/>
      <c r="F340" s="222" t="s">
        <v>947</v>
      </c>
      <c r="G340" s="222" t="s">
        <v>1053</v>
      </c>
    </row>
    <row r="341" spans="1:7" ht="12.9" customHeight="1" x14ac:dyDescent="0.25">
      <c r="A341" s="92"/>
      <c r="B341" s="222" t="s">
        <v>752</v>
      </c>
      <c r="C341" s="216">
        <v>273192</v>
      </c>
      <c r="D341" s="150"/>
      <c r="E341" s="159"/>
      <c r="F341" s="222" t="s">
        <v>948</v>
      </c>
      <c r="G341" s="222" t="s">
        <v>1053</v>
      </c>
    </row>
    <row r="342" spans="1:7" ht="12.9" customHeight="1" x14ac:dyDescent="0.25">
      <c r="A342" s="92"/>
      <c r="B342" s="222" t="s">
        <v>752</v>
      </c>
      <c r="C342" s="216">
        <v>273192</v>
      </c>
      <c r="D342" s="150"/>
      <c r="E342" s="159"/>
      <c r="F342" s="222" t="s">
        <v>949</v>
      </c>
      <c r="G342" s="222" t="s">
        <v>1053</v>
      </c>
    </row>
    <row r="343" spans="1:7" ht="12.9" customHeight="1" x14ac:dyDescent="0.25">
      <c r="A343" s="92"/>
      <c r="B343" s="222" t="s">
        <v>752</v>
      </c>
      <c r="C343" s="216">
        <v>273192</v>
      </c>
      <c r="D343" s="150"/>
      <c r="E343" s="159"/>
      <c r="F343" s="222" t="s">
        <v>950</v>
      </c>
      <c r="G343" s="222" t="s">
        <v>1053</v>
      </c>
    </row>
    <row r="344" spans="1:7" ht="12.9" customHeight="1" x14ac:dyDescent="0.25">
      <c r="A344" s="92"/>
      <c r="B344" s="222" t="s">
        <v>753</v>
      </c>
      <c r="C344" s="216">
        <v>924097</v>
      </c>
      <c r="D344" s="150"/>
      <c r="E344" s="159"/>
      <c r="F344" s="222" t="s">
        <v>951</v>
      </c>
      <c r="G344" s="222" t="s">
        <v>1053</v>
      </c>
    </row>
    <row r="345" spans="1:7" ht="12.9" customHeight="1" x14ac:dyDescent="0.25">
      <c r="A345" s="92"/>
      <c r="B345" s="222" t="s">
        <v>754</v>
      </c>
      <c r="C345" s="216">
        <v>326137</v>
      </c>
      <c r="D345" s="150"/>
      <c r="E345" s="159"/>
      <c r="F345" s="222" t="s">
        <v>952</v>
      </c>
      <c r="G345" s="222" t="s">
        <v>1053</v>
      </c>
    </row>
    <row r="346" spans="1:7" ht="12.9" customHeight="1" x14ac:dyDescent="0.25">
      <c r="A346" s="92"/>
      <c r="B346" s="222" t="s">
        <v>755</v>
      </c>
      <c r="C346" s="216">
        <v>326137</v>
      </c>
      <c r="D346" s="150"/>
      <c r="E346" s="159"/>
      <c r="F346" s="222" t="s">
        <v>953</v>
      </c>
      <c r="G346" s="222" t="s">
        <v>1053</v>
      </c>
    </row>
    <row r="347" spans="1:7" ht="12.9" customHeight="1" x14ac:dyDescent="0.25">
      <c r="A347" s="92"/>
      <c r="B347" s="222" t="s">
        <v>756</v>
      </c>
      <c r="C347" s="216">
        <v>326137</v>
      </c>
      <c r="D347" s="150"/>
      <c r="E347" s="159"/>
      <c r="F347" s="222" t="s">
        <v>954</v>
      </c>
      <c r="G347" s="222" t="s">
        <v>1053</v>
      </c>
    </row>
    <row r="348" spans="1:7" ht="12.9" customHeight="1" x14ac:dyDescent="0.25">
      <c r="A348" s="92"/>
      <c r="B348" s="222" t="s">
        <v>757</v>
      </c>
      <c r="C348" s="216">
        <v>326137</v>
      </c>
      <c r="D348" s="150"/>
      <c r="E348" s="159"/>
      <c r="F348" s="222" t="s">
        <v>955</v>
      </c>
      <c r="G348" s="222" t="s">
        <v>1053</v>
      </c>
    </row>
    <row r="349" spans="1:7" ht="12.9" customHeight="1" x14ac:dyDescent="0.25">
      <c r="A349" s="92"/>
      <c r="B349" s="222" t="s">
        <v>758</v>
      </c>
      <c r="C349" s="216">
        <v>326137</v>
      </c>
      <c r="D349" s="150"/>
      <c r="E349" s="159"/>
      <c r="F349" s="222" t="s">
        <v>956</v>
      </c>
      <c r="G349" s="222" t="s">
        <v>1053</v>
      </c>
    </row>
    <row r="350" spans="1:7" ht="12.9" customHeight="1" x14ac:dyDescent="0.25">
      <c r="A350" s="92"/>
      <c r="B350" s="222" t="s">
        <v>1668</v>
      </c>
      <c r="C350" s="216">
        <v>326137</v>
      </c>
      <c r="D350" s="150"/>
      <c r="E350" s="159"/>
      <c r="F350" s="222" t="s">
        <v>957</v>
      </c>
      <c r="G350" s="222" t="s">
        <v>1053</v>
      </c>
    </row>
    <row r="351" spans="1:7" ht="12.9" customHeight="1" x14ac:dyDescent="0.25">
      <c r="A351" s="92"/>
      <c r="B351" s="222" t="s">
        <v>1669</v>
      </c>
      <c r="C351" s="216">
        <v>326137</v>
      </c>
      <c r="D351" s="150"/>
      <c r="E351" s="159"/>
      <c r="F351" s="222" t="s">
        <v>958</v>
      </c>
      <c r="G351" s="222" t="s">
        <v>1053</v>
      </c>
    </row>
    <row r="352" spans="1:7" ht="12.9" customHeight="1" x14ac:dyDescent="0.25">
      <c r="A352" s="92"/>
      <c r="B352" s="222" t="s">
        <v>759</v>
      </c>
      <c r="C352" s="216">
        <v>326137</v>
      </c>
      <c r="D352" s="150"/>
      <c r="E352" s="159"/>
      <c r="F352" s="222" t="s">
        <v>959</v>
      </c>
      <c r="G352" s="222" t="s">
        <v>1053</v>
      </c>
    </row>
    <row r="353" spans="1:7" ht="12.9" customHeight="1" x14ac:dyDescent="0.25">
      <c r="A353" s="92"/>
      <c r="B353" s="222" t="s">
        <v>760</v>
      </c>
      <c r="C353" s="216">
        <v>80497</v>
      </c>
      <c r="D353" s="150"/>
      <c r="E353" s="159"/>
      <c r="F353" s="222" t="s">
        <v>960</v>
      </c>
      <c r="G353" s="222" t="s">
        <v>1053</v>
      </c>
    </row>
    <row r="354" spans="1:7" ht="12.9" customHeight="1" x14ac:dyDescent="0.25">
      <c r="A354" s="92"/>
      <c r="B354" s="222" t="s">
        <v>761</v>
      </c>
      <c r="C354" s="216">
        <v>174956</v>
      </c>
      <c r="D354" s="150"/>
      <c r="E354" s="159"/>
      <c r="F354" s="222" t="s">
        <v>961</v>
      </c>
      <c r="G354" s="222" t="s">
        <v>1053</v>
      </c>
    </row>
    <row r="355" spans="1:7" ht="12.9" customHeight="1" x14ac:dyDescent="0.25">
      <c r="A355" s="92"/>
      <c r="B355" s="222" t="s">
        <v>762</v>
      </c>
      <c r="C355" s="216">
        <v>0</v>
      </c>
      <c r="D355" s="150"/>
      <c r="E355" s="159"/>
      <c r="F355" s="222" t="s">
        <v>962</v>
      </c>
      <c r="G355" s="222" t="s">
        <v>181</v>
      </c>
    </row>
    <row r="356" spans="1:7" ht="12.9" customHeight="1" x14ac:dyDescent="0.25">
      <c r="A356" s="92"/>
      <c r="B356" s="222" t="s">
        <v>762</v>
      </c>
      <c r="C356" s="216">
        <v>0</v>
      </c>
      <c r="D356" s="150"/>
      <c r="E356" s="159"/>
      <c r="F356" s="222" t="s">
        <v>963</v>
      </c>
      <c r="G356" s="222" t="s">
        <v>181</v>
      </c>
    </row>
    <row r="357" spans="1:7" ht="12.9" customHeight="1" x14ac:dyDescent="0.25">
      <c r="A357" s="92"/>
      <c r="B357" s="222" t="s">
        <v>763</v>
      </c>
      <c r="C357" s="216">
        <v>0</v>
      </c>
      <c r="D357" s="150"/>
      <c r="E357" s="159"/>
      <c r="F357" s="222" t="s">
        <v>964</v>
      </c>
      <c r="G357" s="222" t="s">
        <v>181</v>
      </c>
    </row>
    <row r="358" spans="1:7" ht="12.9" customHeight="1" x14ac:dyDescent="0.25">
      <c r="A358" s="92"/>
      <c r="B358" s="222" t="s">
        <v>763</v>
      </c>
      <c r="C358" s="216">
        <v>0</v>
      </c>
      <c r="D358" s="150"/>
      <c r="E358" s="159"/>
      <c r="F358" s="222" t="s">
        <v>965</v>
      </c>
      <c r="G358" s="222" t="s">
        <v>181</v>
      </c>
    </row>
    <row r="359" spans="1:7" ht="12.9" customHeight="1" x14ac:dyDescent="0.25">
      <c r="A359" s="160"/>
      <c r="B359" s="222" t="s">
        <v>763</v>
      </c>
      <c r="C359" s="216">
        <v>0</v>
      </c>
      <c r="D359" s="150"/>
      <c r="E359" s="159"/>
      <c r="F359" s="222" t="s">
        <v>966</v>
      </c>
      <c r="G359" s="222" t="s">
        <v>181</v>
      </c>
    </row>
    <row r="360" spans="1:7" ht="12.9" customHeight="1" x14ac:dyDescent="0.25">
      <c r="A360" s="160"/>
      <c r="B360" s="222" t="s">
        <v>763</v>
      </c>
      <c r="C360" s="216">
        <v>0</v>
      </c>
      <c r="D360" s="150"/>
      <c r="E360" s="159"/>
      <c r="F360" s="222" t="s">
        <v>967</v>
      </c>
      <c r="G360" s="222" t="s">
        <v>181</v>
      </c>
    </row>
    <row r="361" spans="1:7" ht="12.9" customHeight="1" x14ac:dyDescent="0.25">
      <c r="A361" s="160"/>
      <c r="B361" s="222" t="s">
        <v>763</v>
      </c>
      <c r="C361" s="216">
        <v>0</v>
      </c>
      <c r="D361" s="150"/>
      <c r="E361" s="159"/>
      <c r="F361" s="222" t="s">
        <v>968</v>
      </c>
      <c r="G361" s="222" t="s">
        <v>181</v>
      </c>
    </row>
    <row r="362" spans="1:7" ht="12.9" customHeight="1" x14ac:dyDescent="0.25">
      <c r="A362" s="160"/>
      <c r="B362" s="222" t="s">
        <v>763</v>
      </c>
      <c r="C362" s="216">
        <v>0</v>
      </c>
      <c r="D362" s="150"/>
      <c r="E362" s="159"/>
      <c r="F362" s="222" t="s">
        <v>969</v>
      </c>
      <c r="G362" s="222" t="s">
        <v>181</v>
      </c>
    </row>
    <row r="363" spans="1:7" ht="12.9" customHeight="1" x14ac:dyDescent="0.25">
      <c r="A363" s="160"/>
      <c r="B363" s="222" t="s">
        <v>763</v>
      </c>
      <c r="C363" s="216">
        <v>0</v>
      </c>
      <c r="D363" s="150"/>
      <c r="E363" s="159"/>
      <c r="F363" s="222" t="s">
        <v>970</v>
      </c>
      <c r="G363" s="222" t="s">
        <v>181</v>
      </c>
    </row>
    <row r="364" spans="1:7" ht="12.9" customHeight="1" x14ac:dyDescent="0.25">
      <c r="A364" s="160"/>
      <c r="B364" s="222" t="s">
        <v>763</v>
      </c>
      <c r="C364" s="216">
        <v>0</v>
      </c>
      <c r="D364" s="150"/>
      <c r="E364" s="159"/>
      <c r="F364" s="222" t="s">
        <v>971</v>
      </c>
      <c r="G364" s="222" t="s">
        <v>181</v>
      </c>
    </row>
    <row r="365" spans="1:7" ht="12.9" customHeight="1" x14ac:dyDescent="0.25">
      <c r="A365" s="160"/>
      <c r="B365" s="222" t="s">
        <v>763</v>
      </c>
      <c r="C365" s="216">
        <v>0</v>
      </c>
      <c r="D365" s="150"/>
      <c r="E365" s="159"/>
      <c r="F365" s="222" t="s">
        <v>972</v>
      </c>
      <c r="G365" s="222" t="s">
        <v>181</v>
      </c>
    </row>
    <row r="366" spans="1:7" ht="12.9" customHeight="1" x14ac:dyDescent="0.25">
      <c r="A366" s="160"/>
      <c r="B366" s="222" t="s">
        <v>763</v>
      </c>
      <c r="C366" s="216">
        <v>0</v>
      </c>
      <c r="D366" s="150"/>
      <c r="E366" s="159"/>
      <c r="F366" s="222" t="s">
        <v>973</v>
      </c>
      <c r="G366" s="222" t="s">
        <v>181</v>
      </c>
    </row>
    <row r="367" spans="1:7" ht="12.9" customHeight="1" x14ac:dyDescent="0.25">
      <c r="A367" s="160"/>
      <c r="B367" s="222" t="s">
        <v>763</v>
      </c>
      <c r="C367" s="216">
        <v>0</v>
      </c>
      <c r="D367" s="150"/>
      <c r="E367" s="159"/>
      <c r="F367" s="222" t="s">
        <v>974</v>
      </c>
      <c r="G367" s="222" t="s">
        <v>181</v>
      </c>
    </row>
    <row r="368" spans="1:7" ht="12.9" customHeight="1" x14ac:dyDescent="0.25">
      <c r="A368" s="160"/>
      <c r="B368" s="222" t="s">
        <v>763</v>
      </c>
      <c r="C368" s="216">
        <v>0</v>
      </c>
      <c r="D368" s="150"/>
      <c r="E368" s="159"/>
      <c r="F368" s="222" t="s">
        <v>975</v>
      </c>
      <c r="G368" s="222" t="s">
        <v>181</v>
      </c>
    </row>
    <row r="369" spans="1:7" ht="12.9" customHeight="1" x14ac:dyDescent="0.25">
      <c r="A369" s="160"/>
      <c r="B369" s="222" t="s">
        <v>763</v>
      </c>
      <c r="C369" s="216">
        <v>0</v>
      </c>
      <c r="D369" s="150"/>
      <c r="E369" s="159"/>
      <c r="F369" s="222" t="s">
        <v>976</v>
      </c>
      <c r="G369" s="222" t="s">
        <v>181</v>
      </c>
    </row>
    <row r="370" spans="1:7" ht="12.9" customHeight="1" x14ac:dyDescent="0.25">
      <c r="A370" s="160"/>
      <c r="B370" s="222" t="s">
        <v>763</v>
      </c>
      <c r="C370" s="216">
        <v>0</v>
      </c>
      <c r="D370" s="150"/>
      <c r="E370" s="159"/>
      <c r="F370" s="222" t="s">
        <v>977</v>
      </c>
      <c r="G370" s="222" t="s">
        <v>181</v>
      </c>
    </row>
    <row r="371" spans="1:7" ht="12.9" customHeight="1" x14ac:dyDescent="0.25">
      <c r="A371" s="160"/>
      <c r="B371" s="222" t="s">
        <v>763</v>
      </c>
      <c r="C371" s="216">
        <v>0</v>
      </c>
      <c r="D371" s="150"/>
      <c r="E371" s="159"/>
      <c r="F371" s="222" t="s">
        <v>978</v>
      </c>
      <c r="G371" s="222" t="s">
        <v>181</v>
      </c>
    </row>
    <row r="372" spans="1:7" ht="12.9" customHeight="1" x14ac:dyDescent="0.25">
      <c r="A372" s="160"/>
      <c r="B372" s="222" t="s">
        <v>763</v>
      </c>
      <c r="C372" s="216">
        <v>0</v>
      </c>
      <c r="D372" s="150"/>
      <c r="E372" s="159"/>
      <c r="F372" s="222" t="s">
        <v>979</v>
      </c>
      <c r="G372" s="222" t="s">
        <v>181</v>
      </c>
    </row>
    <row r="373" spans="1:7" ht="12.9" customHeight="1" x14ac:dyDescent="0.25">
      <c r="A373" s="160"/>
      <c r="B373" s="222" t="s">
        <v>763</v>
      </c>
      <c r="C373" s="216">
        <v>0</v>
      </c>
      <c r="D373" s="150"/>
      <c r="E373" s="159"/>
      <c r="F373" s="222" t="s">
        <v>980</v>
      </c>
      <c r="G373" s="222" t="s">
        <v>181</v>
      </c>
    </row>
    <row r="374" spans="1:7" ht="12.9" customHeight="1" x14ac:dyDescent="0.25">
      <c r="A374" s="160"/>
      <c r="B374" s="222" t="s">
        <v>763</v>
      </c>
      <c r="C374" s="216">
        <v>0</v>
      </c>
      <c r="D374" s="150"/>
      <c r="E374" s="159"/>
      <c r="F374" s="222" t="s">
        <v>981</v>
      </c>
      <c r="G374" s="222" t="s">
        <v>181</v>
      </c>
    </row>
    <row r="375" spans="1:7" ht="12.9" customHeight="1" x14ac:dyDescent="0.25">
      <c r="A375" s="160"/>
      <c r="B375" s="222" t="s">
        <v>763</v>
      </c>
      <c r="C375" s="216">
        <v>0</v>
      </c>
      <c r="D375" s="150"/>
      <c r="E375" s="159"/>
      <c r="F375" s="222" t="s">
        <v>982</v>
      </c>
      <c r="G375" s="222" t="s">
        <v>181</v>
      </c>
    </row>
    <row r="376" spans="1:7" ht="12.9" customHeight="1" x14ac:dyDescent="0.25">
      <c r="A376" s="160"/>
      <c r="B376" s="222" t="s">
        <v>763</v>
      </c>
      <c r="C376" s="216">
        <v>0</v>
      </c>
      <c r="D376" s="150"/>
      <c r="E376" s="159"/>
      <c r="F376" s="222" t="s">
        <v>983</v>
      </c>
      <c r="G376" s="222" t="s">
        <v>181</v>
      </c>
    </row>
    <row r="377" spans="1:7" ht="12.9" customHeight="1" x14ac:dyDescent="0.25">
      <c r="A377" s="160"/>
      <c r="B377" s="222" t="s">
        <v>763</v>
      </c>
      <c r="C377" s="216">
        <v>0</v>
      </c>
      <c r="D377" s="150"/>
      <c r="E377" s="159"/>
      <c r="F377" s="222" t="s">
        <v>984</v>
      </c>
      <c r="G377" s="222" t="s">
        <v>181</v>
      </c>
    </row>
    <row r="378" spans="1:7" ht="12.9" customHeight="1" x14ac:dyDescent="0.25">
      <c r="A378" s="160"/>
      <c r="B378" s="222" t="s">
        <v>763</v>
      </c>
      <c r="C378" s="216">
        <v>0</v>
      </c>
      <c r="D378" s="150"/>
      <c r="E378" s="159"/>
      <c r="F378" s="222" t="s">
        <v>985</v>
      </c>
      <c r="G378" s="222" t="s">
        <v>181</v>
      </c>
    </row>
    <row r="379" spans="1:7" ht="12.9" customHeight="1" x14ac:dyDescent="0.25">
      <c r="A379" s="160"/>
      <c r="B379" s="222" t="s">
        <v>763</v>
      </c>
      <c r="C379" s="216">
        <v>0</v>
      </c>
      <c r="D379" s="150"/>
      <c r="E379" s="159"/>
      <c r="F379" s="222" t="s">
        <v>986</v>
      </c>
      <c r="G379" s="222" t="s">
        <v>181</v>
      </c>
    </row>
    <row r="380" spans="1:7" ht="12.9" customHeight="1" x14ac:dyDescent="0.25">
      <c r="A380" s="160"/>
      <c r="B380" s="222" t="s">
        <v>763</v>
      </c>
      <c r="C380" s="216">
        <v>0</v>
      </c>
      <c r="D380" s="150"/>
      <c r="E380" s="159"/>
      <c r="F380" s="222" t="s">
        <v>987</v>
      </c>
      <c r="G380" s="222" t="s">
        <v>181</v>
      </c>
    </row>
    <row r="381" spans="1:7" ht="12.9" customHeight="1" x14ac:dyDescent="0.25">
      <c r="A381" s="160"/>
      <c r="B381" s="222" t="s">
        <v>764</v>
      </c>
      <c r="C381" s="216">
        <v>0</v>
      </c>
      <c r="D381" s="150"/>
      <c r="E381" s="159"/>
      <c r="F381" s="222" t="s">
        <v>988</v>
      </c>
      <c r="G381" s="222" t="s">
        <v>181</v>
      </c>
    </row>
    <row r="382" spans="1:7" ht="12.9" customHeight="1" x14ac:dyDescent="0.25">
      <c r="A382" s="160"/>
      <c r="B382" s="222" t="s">
        <v>764</v>
      </c>
      <c r="C382" s="216">
        <v>0</v>
      </c>
      <c r="D382" s="150"/>
      <c r="E382" s="159"/>
      <c r="F382" s="222" t="s">
        <v>989</v>
      </c>
      <c r="G382" s="222" t="s">
        <v>181</v>
      </c>
    </row>
    <row r="383" spans="1:7" ht="12.9" customHeight="1" x14ac:dyDescent="0.25">
      <c r="A383" s="160"/>
      <c r="B383" s="222" t="s">
        <v>765</v>
      </c>
      <c r="C383" s="216">
        <v>0</v>
      </c>
      <c r="D383" s="150"/>
      <c r="E383" s="159"/>
      <c r="F383" s="222" t="s">
        <v>990</v>
      </c>
      <c r="G383" s="222" t="s">
        <v>181</v>
      </c>
    </row>
    <row r="384" spans="1:7" ht="12.9" customHeight="1" x14ac:dyDescent="0.25">
      <c r="A384" s="160"/>
      <c r="B384" s="222" t="s">
        <v>765</v>
      </c>
      <c r="C384" s="216">
        <v>0</v>
      </c>
      <c r="D384" s="150"/>
      <c r="E384" s="159"/>
      <c r="F384" s="222" t="s">
        <v>991</v>
      </c>
      <c r="G384" s="222" t="s">
        <v>181</v>
      </c>
    </row>
    <row r="385" spans="1:7" ht="12.9" customHeight="1" x14ac:dyDescent="0.25">
      <c r="A385" s="160"/>
      <c r="B385" s="222" t="s">
        <v>765</v>
      </c>
      <c r="C385" s="216">
        <v>0</v>
      </c>
      <c r="D385" s="150"/>
      <c r="E385" s="159"/>
      <c r="F385" s="222" t="s">
        <v>992</v>
      </c>
      <c r="G385" s="222" t="s">
        <v>181</v>
      </c>
    </row>
    <row r="386" spans="1:7" ht="12.9" customHeight="1" x14ac:dyDescent="0.25">
      <c r="A386" s="160"/>
      <c r="B386" s="222" t="s">
        <v>765</v>
      </c>
      <c r="C386" s="216">
        <v>0</v>
      </c>
      <c r="D386" s="150"/>
      <c r="E386" s="159"/>
      <c r="F386" s="222" t="s">
        <v>993</v>
      </c>
      <c r="G386" s="222" t="s">
        <v>181</v>
      </c>
    </row>
    <row r="387" spans="1:7" ht="12.9" customHeight="1" x14ac:dyDescent="0.25">
      <c r="A387" s="160"/>
      <c r="B387" s="222" t="s">
        <v>765</v>
      </c>
      <c r="C387" s="216">
        <v>0</v>
      </c>
      <c r="D387" s="150"/>
      <c r="E387" s="159"/>
      <c r="F387" s="222" t="s">
        <v>994</v>
      </c>
      <c r="G387" s="222" t="s">
        <v>181</v>
      </c>
    </row>
    <row r="388" spans="1:7" ht="12.9" customHeight="1" x14ac:dyDescent="0.25">
      <c r="A388" s="160"/>
      <c r="B388" s="222" t="s">
        <v>765</v>
      </c>
      <c r="C388" s="216">
        <v>0</v>
      </c>
      <c r="D388" s="150"/>
      <c r="E388" s="159"/>
      <c r="F388" s="222" t="s">
        <v>995</v>
      </c>
      <c r="G388" s="222" t="s">
        <v>181</v>
      </c>
    </row>
    <row r="389" spans="1:7" ht="12.9" customHeight="1" x14ac:dyDescent="0.25">
      <c r="A389" s="160"/>
      <c r="B389" s="222" t="s">
        <v>765</v>
      </c>
      <c r="C389" s="216">
        <v>0</v>
      </c>
      <c r="D389" s="150"/>
      <c r="E389" s="159"/>
      <c r="F389" s="222" t="s">
        <v>996</v>
      </c>
      <c r="G389" s="222" t="s">
        <v>181</v>
      </c>
    </row>
    <row r="390" spans="1:7" ht="12.9" customHeight="1" x14ac:dyDescent="0.25">
      <c r="A390" s="160"/>
      <c r="B390" s="222" t="s">
        <v>765</v>
      </c>
      <c r="C390" s="216">
        <v>0</v>
      </c>
      <c r="D390" s="150"/>
      <c r="E390" s="159"/>
      <c r="F390" s="222" t="s">
        <v>997</v>
      </c>
      <c r="G390" s="222" t="s">
        <v>181</v>
      </c>
    </row>
    <row r="391" spans="1:7" ht="12.9" customHeight="1" x14ac:dyDescent="0.25">
      <c r="A391" s="160"/>
      <c r="B391" s="222" t="s">
        <v>765</v>
      </c>
      <c r="C391" s="216">
        <v>0</v>
      </c>
      <c r="D391" s="150"/>
      <c r="E391" s="159"/>
      <c r="F391" s="222" t="s">
        <v>998</v>
      </c>
      <c r="G391" s="222" t="s">
        <v>181</v>
      </c>
    </row>
    <row r="392" spans="1:7" ht="12.9" customHeight="1" x14ac:dyDescent="0.25">
      <c r="A392" s="92"/>
      <c r="B392" s="222" t="s">
        <v>765</v>
      </c>
      <c r="C392" s="216">
        <v>0</v>
      </c>
      <c r="D392" s="150"/>
      <c r="E392" s="159"/>
      <c r="F392" s="222" t="s">
        <v>999</v>
      </c>
      <c r="G392" s="222" t="s">
        <v>181</v>
      </c>
    </row>
    <row r="393" spans="1:7" ht="12.9" customHeight="1" x14ac:dyDescent="0.25">
      <c r="A393" s="92"/>
      <c r="B393" s="222" t="s">
        <v>765</v>
      </c>
      <c r="C393" s="216">
        <v>0</v>
      </c>
      <c r="D393" s="150"/>
      <c r="E393" s="159"/>
      <c r="F393" s="222" t="s">
        <v>1000</v>
      </c>
      <c r="G393" s="222" t="s">
        <v>181</v>
      </c>
    </row>
    <row r="394" spans="1:7" ht="12.9" customHeight="1" x14ac:dyDescent="0.25">
      <c r="A394" s="92"/>
      <c r="B394" s="222" t="s">
        <v>765</v>
      </c>
      <c r="C394" s="216">
        <v>0</v>
      </c>
      <c r="D394" s="150"/>
      <c r="E394" s="159"/>
      <c r="F394" s="222" t="s">
        <v>1001</v>
      </c>
      <c r="G394" s="222" t="s">
        <v>181</v>
      </c>
    </row>
    <row r="395" spans="1:7" ht="12.9" customHeight="1" x14ac:dyDescent="0.25">
      <c r="A395" s="92"/>
      <c r="B395" s="222" t="s">
        <v>765</v>
      </c>
      <c r="C395" s="216">
        <v>0</v>
      </c>
      <c r="D395" s="150"/>
      <c r="E395" s="159"/>
      <c r="F395" s="222" t="s">
        <v>1002</v>
      </c>
      <c r="G395" s="222" t="s">
        <v>181</v>
      </c>
    </row>
    <row r="396" spans="1:7" ht="12.9" customHeight="1" x14ac:dyDescent="0.25">
      <c r="A396" s="92"/>
      <c r="B396" s="222" t="s">
        <v>765</v>
      </c>
      <c r="C396" s="216">
        <v>0</v>
      </c>
      <c r="D396" s="150"/>
      <c r="E396" s="159"/>
      <c r="F396" s="222" t="s">
        <v>1003</v>
      </c>
      <c r="G396" s="222" t="s">
        <v>181</v>
      </c>
    </row>
    <row r="397" spans="1:7" ht="12.9" customHeight="1" x14ac:dyDescent="0.25">
      <c r="A397" s="92"/>
      <c r="B397" s="222" t="s">
        <v>765</v>
      </c>
      <c r="C397" s="216">
        <v>0</v>
      </c>
      <c r="D397" s="150"/>
      <c r="E397" s="159"/>
      <c r="F397" s="222" t="s">
        <v>1004</v>
      </c>
      <c r="G397" s="222" t="s">
        <v>181</v>
      </c>
    </row>
    <row r="398" spans="1:7" ht="12.9" customHeight="1" x14ac:dyDescent="0.25">
      <c r="A398" s="92"/>
      <c r="B398" s="222" t="s">
        <v>765</v>
      </c>
      <c r="C398" s="216">
        <v>0</v>
      </c>
      <c r="D398" s="150"/>
      <c r="E398" s="159"/>
      <c r="F398" s="222" t="s">
        <v>1005</v>
      </c>
      <c r="G398" s="222" t="s">
        <v>181</v>
      </c>
    </row>
    <row r="399" spans="1:7" ht="12.9" customHeight="1" x14ac:dyDescent="0.25">
      <c r="A399" s="92"/>
      <c r="B399" s="222" t="s">
        <v>766</v>
      </c>
      <c r="C399" s="216">
        <v>0</v>
      </c>
      <c r="D399" s="150"/>
      <c r="E399" s="159"/>
      <c r="F399" s="222" t="s">
        <v>1006</v>
      </c>
      <c r="G399" s="222" t="s">
        <v>181</v>
      </c>
    </row>
    <row r="400" spans="1:7" ht="12.9" customHeight="1" x14ac:dyDescent="0.25">
      <c r="A400" s="92"/>
      <c r="B400" s="222" t="s">
        <v>766</v>
      </c>
      <c r="C400" s="216">
        <v>0</v>
      </c>
      <c r="D400" s="150"/>
      <c r="E400" s="159"/>
      <c r="F400" s="222" t="s">
        <v>1007</v>
      </c>
      <c r="G400" s="222" t="s">
        <v>181</v>
      </c>
    </row>
    <row r="401" spans="1:7" ht="12.9" customHeight="1" x14ac:dyDescent="0.25">
      <c r="A401" s="92"/>
      <c r="B401" s="222" t="s">
        <v>766</v>
      </c>
      <c r="C401" s="216">
        <v>0</v>
      </c>
      <c r="D401" s="150"/>
      <c r="E401" s="159"/>
      <c r="F401" s="222" t="s">
        <v>1008</v>
      </c>
      <c r="G401" s="222" t="s">
        <v>181</v>
      </c>
    </row>
    <row r="402" spans="1:7" ht="12.9" customHeight="1" x14ac:dyDescent="0.25">
      <c r="A402" s="92"/>
      <c r="B402" s="222" t="s">
        <v>766</v>
      </c>
      <c r="C402" s="216">
        <v>0</v>
      </c>
      <c r="D402" s="150"/>
      <c r="E402" s="159"/>
      <c r="F402" s="222" t="s">
        <v>1009</v>
      </c>
      <c r="G402" s="222" t="s">
        <v>181</v>
      </c>
    </row>
    <row r="403" spans="1:7" ht="12.9" customHeight="1" x14ac:dyDescent="0.25">
      <c r="A403" s="92"/>
      <c r="B403" s="222" t="s">
        <v>766</v>
      </c>
      <c r="C403" s="216">
        <v>0</v>
      </c>
      <c r="D403" s="150"/>
      <c r="E403" s="159"/>
      <c r="F403" s="222" t="s">
        <v>1010</v>
      </c>
      <c r="G403" s="222" t="s">
        <v>181</v>
      </c>
    </row>
    <row r="404" spans="1:7" ht="12.9" customHeight="1" x14ac:dyDescent="0.25">
      <c r="A404" s="92"/>
      <c r="B404" s="222" t="s">
        <v>766</v>
      </c>
      <c r="C404" s="216">
        <v>0</v>
      </c>
      <c r="D404" s="150"/>
      <c r="E404" s="159"/>
      <c r="F404" s="222" t="s">
        <v>1011</v>
      </c>
      <c r="G404" s="222" t="s">
        <v>181</v>
      </c>
    </row>
    <row r="405" spans="1:7" ht="12.9" customHeight="1" x14ac:dyDescent="0.25">
      <c r="A405" s="92"/>
      <c r="B405" s="222" t="s">
        <v>766</v>
      </c>
      <c r="C405" s="216">
        <v>0</v>
      </c>
      <c r="D405" s="150"/>
      <c r="E405" s="159"/>
      <c r="F405" s="222" t="s">
        <v>1012</v>
      </c>
      <c r="G405" s="222" t="s">
        <v>181</v>
      </c>
    </row>
    <row r="406" spans="1:7" ht="12.9" customHeight="1" x14ac:dyDescent="0.25">
      <c r="A406" s="92"/>
      <c r="B406" s="222" t="s">
        <v>766</v>
      </c>
      <c r="C406" s="216">
        <v>0</v>
      </c>
      <c r="D406" s="150"/>
      <c r="E406" s="159"/>
      <c r="F406" s="222" t="s">
        <v>1013</v>
      </c>
      <c r="G406" s="222" t="s">
        <v>181</v>
      </c>
    </row>
    <row r="407" spans="1:7" ht="12.9" customHeight="1" x14ac:dyDescent="0.25">
      <c r="A407" s="92"/>
      <c r="B407" s="222" t="s">
        <v>767</v>
      </c>
      <c r="C407" s="216">
        <v>0</v>
      </c>
      <c r="D407" s="150"/>
      <c r="E407" s="159"/>
      <c r="F407" s="222" t="s">
        <v>1014</v>
      </c>
      <c r="G407" s="222" t="s">
        <v>181</v>
      </c>
    </row>
    <row r="408" spans="1:7" ht="12.9" customHeight="1" x14ac:dyDescent="0.25">
      <c r="A408" s="92"/>
      <c r="B408" s="222" t="s">
        <v>767</v>
      </c>
      <c r="C408" s="216">
        <v>0</v>
      </c>
      <c r="D408" s="150"/>
      <c r="E408" s="159"/>
      <c r="F408" s="222" t="s">
        <v>1015</v>
      </c>
      <c r="G408" s="222" t="s">
        <v>181</v>
      </c>
    </row>
    <row r="409" spans="1:7" ht="12.9" customHeight="1" x14ac:dyDescent="0.25">
      <c r="A409" s="92"/>
      <c r="B409" s="222" t="s">
        <v>767</v>
      </c>
      <c r="C409" s="216">
        <v>0</v>
      </c>
      <c r="D409" s="150"/>
      <c r="E409" s="159"/>
      <c r="F409" s="222" t="s">
        <v>1016</v>
      </c>
      <c r="G409" s="222" t="s">
        <v>181</v>
      </c>
    </row>
    <row r="410" spans="1:7" ht="12.9" customHeight="1" x14ac:dyDescent="0.25">
      <c r="A410" s="92"/>
      <c r="B410" s="222" t="s">
        <v>767</v>
      </c>
      <c r="C410" s="216">
        <v>0</v>
      </c>
      <c r="D410" s="150"/>
      <c r="E410" s="159"/>
      <c r="F410" s="222" t="s">
        <v>1017</v>
      </c>
      <c r="G410" s="222" t="s">
        <v>181</v>
      </c>
    </row>
    <row r="411" spans="1:7" ht="12.75" customHeight="1" x14ac:dyDescent="0.25">
      <c r="A411" s="92"/>
      <c r="B411" s="222" t="s">
        <v>767</v>
      </c>
      <c r="C411" s="216">
        <v>0</v>
      </c>
      <c r="D411" s="150"/>
      <c r="E411" s="159"/>
      <c r="F411" s="222" t="s">
        <v>1018</v>
      </c>
      <c r="G411" s="222" t="s">
        <v>181</v>
      </c>
    </row>
    <row r="412" spans="1:7" ht="12.75" customHeight="1" x14ac:dyDescent="0.25">
      <c r="A412" s="92"/>
      <c r="B412" s="222" t="s">
        <v>767</v>
      </c>
      <c r="C412" s="216">
        <v>0</v>
      </c>
      <c r="D412" s="150"/>
      <c r="E412" s="159"/>
      <c r="F412" s="222" t="s">
        <v>1019</v>
      </c>
      <c r="G412" s="222" t="s">
        <v>181</v>
      </c>
    </row>
    <row r="413" spans="1:7" ht="12.75" customHeight="1" x14ac:dyDescent="0.25">
      <c r="A413" s="92"/>
      <c r="B413" s="222" t="s">
        <v>767</v>
      </c>
      <c r="C413" s="216">
        <v>0</v>
      </c>
      <c r="D413" s="150"/>
      <c r="E413" s="159"/>
      <c r="F413" s="222" t="s">
        <v>1020</v>
      </c>
      <c r="G413" s="222" t="s">
        <v>181</v>
      </c>
    </row>
    <row r="414" spans="1:7" ht="12.75" customHeight="1" x14ac:dyDescent="0.25">
      <c r="A414" s="92"/>
      <c r="B414" s="222" t="s">
        <v>767</v>
      </c>
      <c r="C414" s="216">
        <v>0</v>
      </c>
      <c r="D414" s="150"/>
      <c r="E414" s="159"/>
      <c r="F414" s="222" t="s">
        <v>1021</v>
      </c>
      <c r="G414" s="222" t="s">
        <v>181</v>
      </c>
    </row>
    <row r="415" spans="1:7" ht="12.75" customHeight="1" x14ac:dyDescent="0.25">
      <c r="A415" s="92"/>
      <c r="B415" s="222" t="s">
        <v>768</v>
      </c>
      <c r="C415" s="216">
        <v>356574</v>
      </c>
      <c r="D415" s="150"/>
      <c r="E415" s="159"/>
      <c r="F415" s="222" t="s">
        <v>1022</v>
      </c>
      <c r="G415" s="222" t="s">
        <v>181</v>
      </c>
    </row>
    <row r="416" spans="1:7" ht="12.75" customHeight="1" x14ac:dyDescent="0.25">
      <c r="A416" s="92"/>
      <c r="B416" s="222" t="s">
        <v>769</v>
      </c>
      <c r="C416" s="216">
        <v>24114666</v>
      </c>
      <c r="D416" s="150"/>
      <c r="E416" s="159"/>
      <c r="F416" s="222" t="s">
        <v>1023</v>
      </c>
      <c r="G416" s="222" t="s">
        <v>181</v>
      </c>
    </row>
    <row r="417" spans="1:7" ht="12.75" customHeight="1" x14ac:dyDescent="0.25">
      <c r="A417" s="92"/>
      <c r="B417" s="222" t="s">
        <v>770</v>
      </c>
      <c r="C417" s="216">
        <v>10542477</v>
      </c>
      <c r="D417" s="150"/>
      <c r="E417" s="159"/>
      <c r="F417" s="222" t="s">
        <v>1024</v>
      </c>
      <c r="G417" s="222" t="s">
        <v>181</v>
      </c>
    </row>
    <row r="418" spans="1:7" ht="12.75" customHeight="1" x14ac:dyDescent="0.25">
      <c r="A418" s="92"/>
      <c r="B418" s="222" t="s">
        <v>771</v>
      </c>
      <c r="C418" s="216">
        <v>2196452</v>
      </c>
      <c r="D418" s="150"/>
      <c r="E418" s="159"/>
      <c r="F418" s="222" t="s">
        <v>1025</v>
      </c>
      <c r="G418" s="222" t="s">
        <v>181</v>
      </c>
    </row>
    <row r="419" spans="1:7" ht="12.75" customHeight="1" x14ac:dyDescent="0.25">
      <c r="A419" s="92"/>
      <c r="B419" s="222" t="s">
        <v>772</v>
      </c>
      <c r="C419" s="216">
        <v>1233192</v>
      </c>
      <c r="D419" s="150"/>
      <c r="E419" s="159"/>
      <c r="F419" s="222" t="s">
        <v>1026</v>
      </c>
      <c r="G419" s="222" t="s">
        <v>181</v>
      </c>
    </row>
    <row r="420" spans="1:7" ht="12.75" customHeight="1" x14ac:dyDescent="0.25">
      <c r="A420" s="92"/>
      <c r="B420" s="222" t="s">
        <v>773</v>
      </c>
      <c r="C420" s="216">
        <v>867885</v>
      </c>
      <c r="D420" s="150"/>
      <c r="E420" s="159"/>
      <c r="F420" s="222" t="s">
        <v>1027</v>
      </c>
      <c r="G420" s="222" t="s">
        <v>181</v>
      </c>
    </row>
    <row r="421" spans="1:7" ht="12.75" customHeight="1" x14ac:dyDescent="0.25">
      <c r="A421" s="92"/>
      <c r="B421" s="222" t="s">
        <v>774</v>
      </c>
      <c r="C421" s="216">
        <v>505279</v>
      </c>
      <c r="D421" s="150"/>
      <c r="E421" s="159"/>
      <c r="F421" s="222" t="s">
        <v>1028</v>
      </c>
      <c r="G421" s="222" t="s">
        <v>181</v>
      </c>
    </row>
    <row r="422" spans="1:7" ht="12.75" customHeight="1" x14ac:dyDescent="0.25">
      <c r="A422" s="92"/>
      <c r="B422" s="222" t="s">
        <v>775</v>
      </c>
      <c r="C422" s="216">
        <v>105209</v>
      </c>
      <c r="D422" s="150"/>
      <c r="E422" s="159"/>
      <c r="F422" s="222" t="s">
        <v>1029</v>
      </c>
      <c r="G422" s="222" t="s">
        <v>181</v>
      </c>
    </row>
    <row r="423" spans="1:7" ht="12.75" customHeight="1" x14ac:dyDescent="0.25">
      <c r="A423" s="92"/>
      <c r="B423" s="222" t="s">
        <v>776</v>
      </c>
      <c r="C423" s="216">
        <v>0</v>
      </c>
      <c r="D423" s="150"/>
      <c r="E423" s="159"/>
      <c r="F423" s="222" t="s">
        <v>1030</v>
      </c>
      <c r="G423" s="222" t="s">
        <v>181</v>
      </c>
    </row>
    <row r="424" spans="1:7" ht="12.75" customHeight="1" x14ac:dyDescent="0.25">
      <c r="A424" s="92"/>
      <c r="B424" s="222" t="s">
        <v>1787</v>
      </c>
      <c r="C424" s="216">
        <v>193813</v>
      </c>
      <c r="D424" s="150"/>
      <c r="E424" s="159"/>
      <c r="F424" s="222" t="s">
        <v>1031</v>
      </c>
      <c r="G424" s="222" t="s">
        <v>181</v>
      </c>
    </row>
    <row r="425" spans="1:7" ht="12.75" customHeight="1" x14ac:dyDescent="0.25">
      <c r="A425" s="92"/>
      <c r="B425" s="222" t="s">
        <v>777</v>
      </c>
      <c r="C425" s="216">
        <v>20327470</v>
      </c>
      <c r="D425" s="150"/>
      <c r="E425" s="159"/>
      <c r="F425" s="222" t="s">
        <v>1032</v>
      </c>
      <c r="G425" s="222" t="s">
        <v>444</v>
      </c>
    </row>
    <row r="426" spans="1:7" ht="12.75" customHeight="1" x14ac:dyDescent="0.25">
      <c r="A426" s="92"/>
      <c r="B426" s="222" t="s">
        <v>778</v>
      </c>
      <c r="C426" s="216">
        <v>41464</v>
      </c>
      <c r="D426" s="150"/>
      <c r="E426" s="159"/>
      <c r="F426" s="222" t="s">
        <v>1033</v>
      </c>
      <c r="G426" s="222" t="s">
        <v>1054</v>
      </c>
    </row>
    <row r="427" spans="1:7" ht="12.75" customHeight="1" x14ac:dyDescent="0.25">
      <c r="A427" s="92"/>
      <c r="B427" s="222" t="s">
        <v>779</v>
      </c>
      <c r="C427" s="216">
        <v>510639</v>
      </c>
      <c r="D427" s="150"/>
      <c r="E427" s="159"/>
      <c r="F427" s="222" t="s">
        <v>1034</v>
      </c>
      <c r="G427" s="222" t="s">
        <v>1054</v>
      </c>
    </row>
    <row r="428" spans="1:7" ht="12.75" customHeight="1" x14ac:dyDescent="0.25">
      <c r="A428" s="92"/>
      <c r="B428" s="222" t="s">
        <v>780</v>
      </c>
      <c r="C428" s="216">
        <v>93847</v>
      </c>
      <c r="D428" s="150"/>
      <c r="E428" s="159"/>
      <c r="F428" s="222" t="s">
        <v>1035</v>
      </c>
      <c r="G428" s="222" t="s">
        <v>1054</v>
      </c>
    </row>
    <row r="429" spans="1:7" ht="12.75" customHeight="1" x14ac:dyDescent="0.25">
      <c r="A429" s="92"/>
      <c r="B429" s="222" t="s">
        <v>781</v>
      </c>
      <c r="C429" s="216">
        <v>141118</v>
      </c>
      <c r="D429" s="150"/>
      <c r="E429" s="159"/>
      <c r="F429" s="222" t="s">
        <v>1036</v>
      </c>
      <c r="G429" s="222" t="s">
        <v>1054</v>
      </c>
    </row>
    <row r="430" spans="1:7" ht="12.75" customHeight="1" x14ac:dyDescent="0.25">
      <c r="A430" s="92"/>
      <c r="B430" s="222" t="s">
        <v>782</v>
      </c>
      <c r="C430" s="216">
        <v>42632</v>
      </c>
      <c r="D430" s="150"/>
      <c r="E430" s="159"/>
      <c r="F430" s="222" t="s">
        <v>1037</v>
      </c>
      <c r="G430" s="222" t="s">
        <v>1054</v>
      </c>
    </row>
    <row r="431" spans="1:7" ht="12.75" customHeight="1" x14ac:dyDescent="0.25">
      <c r="A431" s="92"/>
      <c r="B431" s="222" t="s">
        <v>783</v>
      </c>
      <c r="C431" s="216">
        <v>606399</v>
      </c>
      <c r="D431" s="150"/>
      <c r="E431" s="159"/>
      <c r="F431" s="222" t="s">
        <v>1038</v>
      </c>
      <c r="G431" s="222" t="s">
        <v>1054</v>
      </c>
    </row>
    <row r="432" spans="1:7" ht="12.75" customHeight="1" x14ac:dyDescent="0.25">
      <c r="A432" s="92"/>
      <c r="B432" s="222" t="s">
        <v>784</v>
      </c>
      <c r="C432" s="216">
        <v>93028</v>
      </c>
      <c r="D432" s="150"/>
      <c r="E432" s="159"/>
      <c r="F432" s="222" t="s">
        <v>1039</v>
      </c>
      <c r="G432" s="222" t="s">
        <v>1054</v>
      </c>
    </row>
    <row r="433" spans="1:7" ht="12.75" customHeight="1" x14ac:dyDescent="0.25">
      <c r="A433" s="92"/>
      <c r="B433" s="222" t="s">
        <v>785</v>
      </c>
      <c r="C433" s="216">
        <v>148172</v>
      </c>
      <c r="D433" s="150"/>
      <c r="E433" s="159"/>
      <c r="F433" s="222" t="s">
        <v>1040</v>
      </c>
      <c r="G433" s="222" t="s">
        <v>1054</v>
      </c>
    </row>
    <row r="434" spans="1:7" ht="12.75" customHeight="1" x14ac:dyDescent="0.25">
      <c r="A434" s="92"/>
      <c r="B434" s="222" t="s">
        <v>786</v>
      </c>
      <c r="C434" s="216">
        <v>259926</v>
      </c>
      <c r="D434" s="150"/>
      <c r="E434" s="159"/>
      <c r="F434" s="222" t="s">
        <v>1041</v>
      </c>
      <c r="G434" s="222" t="s">
        <v>1054</v>
      </c>
    </row>
    <row r="435" spans="1:7" ht="12.75" customHeight="1" x14ac:dyDescent="0.25">
      <c r="A435" s="92"/>
      <c r="B435" s="222" t="s">
        <v>783</v>
      </c>
      <c r="C435" s="216">
        <v>603868</v>
      </c>
      <c r="D435" s="150"/>
      <c r="E435" s="159"/>
      <c r="F435" s="222" t="s">
        <v>1042</v>
      </c>
      <c r="G435" s="222" t="s">
        <v>1054</v>
      </c>
    </row>
    <row r="436" spans="1:7" ht="12.75" customHeight="1" x14ac:dyDescent="0.25">
      <c r="A436" s="92"/>
      <c r="B436" s="222" t="s">
        <v>784</v>
      </c>
      <c r="C436" s="216">
        <v>93944</v>
      </c>
      <c r="D436" s="150"/>
      <c r="E436" s="159"/>
      <c r="F436" s="222" t="s">
        <v>1043</v>
      </c>
      <c r="G436" s="222" t="s">
        <v>1054</v>
      </c>
    </row>
    <row r="437" spans="1:7" ht="12.75" customHeight="1" x14ac:dyDescent="0.25">
      <c r="A437" s="92"/>
      <c r="B437" s="222" t="s">
        <v>781</v>
      </c>
      <c r="C437" s="216">
        <v>141193</v>
      </c>
      <c r="D437" s="150"/>
      <c r="E437" s="159"/>
      <c r="F437" s="222" t="s">
        <v>1044</v>
      </c>
      <c r="G437" s="222" t="s">
        <v>1054</v>
      </c>
    </row>
    <row r="438" spans="1:7" ht="12.75" customHeight="1" x14ac:dyDescent="0.25">
      <c r="A438" s="92"/>
      <c r="B438" s="222" t="s">
        <v>787</v>
      </c>
      <c r="C438" s="216">
        <v>3159485</v>
      </c>
      <c r="D438" s="150"/>
      <c r="E438" s="159"/>
      <c r="F438" s="222" t="s">
        <v>1045</v>
      </c>
      <c r="G438" s="222" t="s">
        <v>1054</v>
      </c>
    </row>
    <row r="439" spans="1:7" ht="12.75" customHeight="1" x14ac:dyDescent="0.25">
      <c r="A439" s="92"/>
      <c r="B439" s="222" t="s">
        <v>788</v>
      </c>
      <c r="C439" s="216">
        <v>529754</v>
      </c>
      <c r="D439" s="150"/>
      <c r="E439" s="159"/>
      <c r="F439" s="222" t="s">
        <v>1046</v>
      </c>
      <c r="G439" s="222" t="s">
        <v>1054</v>
      </c>
    </row>
    <row r="440" spans="1:7" ht="12.75" customHeight="1" x14ac:dyDescent="0.25">
      <c r="A440" s="92"/>
      <c r="B440" s="222" t="s">
        <v>784</v>
      </c>
      <c r="C440" s="216">
        <v>94328</v>
      </c>
      <c r="D440" s="150"/>
      <c r="E440" s="159"/>
      <c r="F440" s="222" t="s">
        <v>1047</v>
      </c>
      <c r="G440" s="222" t="s">
        <v>1054</v>
      </c>
    </row>
    <row r="441" spans="1:7" ht="12.75" customHeight="1" x14ac:dyDescent="0.25">
      <c r="A441" s="92"/>
      <c r="B441" s="222" t="s">
        <v>785</v>
      </c>
      <c r="C441" s="216">
        <v>127866</v>
      </c>
      <c r="D441" s="150"/>
      <c r="E441" s="159"/>
      <c r="F441" s="222" t="s">
        <v>1048</v>
      </c>
      <c r="G441" s="222" t="s">
        <v>1054</v>
      </c>
    </row>
    <row r="442" spans="1:7" ht="12.75" customHeight="1" x14ac:dyDescent="0.25">
      <c r="A442" s="92"/>
      <c r="B442" s="222" t="s">
        <v>789</v>
      </c>
      <c r="C442" s="216">
        <v>605296</v>
      </c>
      <c r="D442" s="150"/>
      <c r="E442" s="159"/>
      <c r="F442" s="222" t="s">
        <v>1049</v>
      </c>
      <c r="G442" s="222" t="s">
        <v>1054</v>
      </c>
    </row>
    <row r="443" spans="1:7" ht="12.75" customHeight="1" x14ac:dyDescent="0.25">
      <c r="A443" s="92"/>
      <c r="B443" s="222" t="s">
        <v>790</v>
      </c>
      <c r="C443" s="216">
        <v>90704</v>
      </c>
      <c r="D443" s="150"/>
      <c r="E443" s="159"/>
      <c r="F443" s="222" t="s">
        <v>1050</v>
      </c>
      <c r="G443" s="222" t="s">
        <v>1054</v>
      </c>
    </row>
    <row r="444" spans="1:7" ht="12.75" customHeight="1" x14ac:dyDescent="0.25">
      <c r="A444" s="92"/>
      <c r="B444" s="222" t="s">
        <v>791</v>
      </c>
      <c r="C444" s="216">
        <v>359499</v>
      </c>
      <c r="D444" s="150"/>
      <c r="E444" s="159"/>
      <c r="F444" s="222" t="s">
        <v>1051</v>
      </c>
      <c r="G444" s="222" t="s">
        <v>1054</v>
      </c>
    </row>
    <row r="445" spans="1:7" ht="12.75" customHeight="1" x14ac:dyDescent="0.25">
      <c r="A445" s="92"/>
      <c r="B445" s="222" t="s">
        <v>792</v>
      </c>
      <c r="C445" s="216">
        <v>6101423</v>
      </c>
      <c r="D445" s="150"/>
      <c r="E445" s="159"/>
      <c r="F445" s="222" t="s">
        <v>1052</v>
      </c>
      <c r="G445" s="222" t="s">
        <v>1054</v>
      </c>
    </row>
    <row r="446" spans="1:7" ht="12.75" customHeight="1" x14ac:dyDescent="0.25">
      <c r="A446" s="92"/>
      <c r="B446" s="161"/>
      <c r="C446" s="162"/>
      <c r="D446" s="260"/>
      <c r="E446" s="261"/>
      <c r="F446" s="163"/>
      <c r="G446" s="163"/>
    </row>
    <row r="447" spans="1:7" ht="12.75" customHeight="1" x14ac:dyDescent="0.25">
      <c r="A447" s="92"/>
      <c r="B447" s="158" t="s">
        <v>1777</v>
      </c>
      <c r="C447" s="156">
        <f>SUM(C448:C901)</f>
        <v>83469678</v>
      </c>
      <c r="D447" s="150"/>
      <c r="E447" s="159"/>
      <c r="F447" s="163"/>
      <c r="G447" s="163"/>
    </row>
    <row r="448" spans="1:7" ht="12.75" customHeight="1" x14ac:dyDescent="0.25">
      <c r="A448" s="92"/>
      <c r="B448" s="105" t="s">
        <v>1441</v>
      </c>
      <c r="C448" s="10">
        <v>0</v>
      </c>
      <c r="D448" s="34"/>
      <c r="E448" s="227"/>
      <c r="F448" s="34" t="s">
        <v>1463</v>
      </c>
      <c r="G448" s="315" t="s">
        <v>280</v>
      </c>
    </row>
    <row r="449" spans="1:7" ht="12.75" customHeight="1" x14ac:dyDescent="0.25">
      <c r="A449" s="92"/>
      <c r="B449" s="105" t="s">
        <v>1441</v>
      </c>
      <c r="C449" s="10">
        <v>0</v>
      </c>
      <c r="D449" s="34"/>
      <c r="E449" s="227"/>
      <c r="F449" s="34" t="s">
        <v>1464</v>
      </c>
      <c r="G449" s="315" t="s">
        <v>280</v>
      </c>
    </row>
    <row r="450" spans="1:7" ht="12.75" customHeight="1" x14ac:dyDescent="0.25">
      <c r="A450" s="92"/>
      <c r="B450" s="105" t="s">
        <v>1442</v>
      </c>
      <c r="C450" s="10">
        <v>0</v>
      </c>
      <c r="D450" s="34"/>
      <c r="E450" s="227"/>
      <c r="F450" s="34" t="s">
        <v>1465</v>
      </c>
      <c r="G450" s="315" t="s">
        <v>1466</v>
      </c>
    </row>
    <row r="451" spans="1:7" ht="12.75" customHeight="1" x14ac:dyDescent="0.25">
      <c r="A451" s="92"/>
      <c r="B451" s="105" t="s">
        <v>1443</v>
      </c>
      <c r="C451" s="10">
        <v>0</v>
      </c>
      <c r="D451" s="34"/>
      <c r="E451" s="227"/>
      <c r="F451" s="34" t="s">
        <v>1467</v>
      </c>
      <c r="G451" s="315" t="s">
        <v>1468</v>
      </c>
    </row>
    <row r="452" spans="1:7" ht="12.75" customHeight="1" x14ac:dyDescent="0.25">
      <c r="A452" s="92"/>
      <c r="B452" s="105" t="s">
        <v>1551</v>
      </c>
      <c r="C452" s="10">
        <v>0</v>
      </c>
      <c r="D452" s="34"/>
      <c r="E452" s="227"/>
      <c r="F452" s="34" t="s">
        <v>1469</v>
      </c>
      <c r="G452" s="315" t="s">
        <v>1468</v>
      </c>
    </row>
    <row r="453" spans="1:7" ht="12.75" customHeight="1" x14ac:dyDescent="0.25">
      <c r="A453" s="92"/>
      <c r="B453" s="105" t="s">
        <v>1444</v>
      </c>
      <c r="C453" s="10">
        <v>0</v>
      </c>
      <c r="D453" s="34"/>
      <c r="E453" s="227"/>
      <c r="F453" s="34" t="s">
        <v>1470</v>
      </c>
      <c r="G453" s="315" t="s">
        <v>1468</v>
      </c>
    </row>
    <row r="454" spans="1:7" ht="12.75" customHeight="1" x14ac:dyDescent="0.25">
      <c r="A454" s="92"/>
      <c r="B454" s="105" t="s">
        <v>1445</v>
      </c>
      <c r="C454" s="10">
        <v>0</v>
      </c>
      <c r="D454" s="34"/>
      <c r="E454" s="227"/>
      <c r="F454" s="34" t="s">
        <v>1471</v>
      </c>
      <c r="G454" s="315" t="s">
        <v>1468</v>
      </c>
    </row>
    <row r="455" spans="1:7" ht="12.75" customHeight="1" x14ac:dyDescent="0.25">
      <c r="A455" s="92"/>
      <c r="B455" s="105" t="s">
        <v>1446</v>
      </c>
      <c r="C455" s="10">
        <v>0</v>
      </c>
      <c r="D455" s="34"/>
      <c r="E455" s="227"/>
      <c r="F455" s="34" t="s">
        <v>1472</v>
      </c>
      <c r="G455" s="315" t="s">
        <v>1468</v>
      </c>
    </row>
    <row r="456" spans="1:7" ht="12.75" customHeight="1" x14ac:dyDescent="0.25">
      <c r="A456" s="92"/>
      <c r="B456" s="105" t="s">
        <v>1446</v>
      </c>
      <c r="C456" s="10">
        <v>0</v>
      </c>
      <c r="D456" s="34"/>
      <c r="E456" s="227"/>
      <c r="F456" s="34" t="s">
        <v>1473</v>
      </c>
      <c r="G456" s="315" t="s">
        <v>1468</v>
      </c>
    </row>
    <row r="457" spans="1:7" ht="12.75" customHeight="1" x14ac:dyDescent="0.25">
      <c r="A457" s="92"/>
      <c r="B457" s="105" t="s">
        <v>1552</v>
      </c>
      <c r="C457" s="10">
        <v>0</v>
      </c>
      <c r="D457" s="34"/>
      <c r="E457" s="227"/>
      <c r="F457" s="34" t="s">
        <v>1474</v>
      </c>
      <c r="G457" s="315" t="s">
        <v>1468</v>
      </c>
    </row>
    <row r="458" spans="1:7" ht="12.75" customHeight="1" x14ac:dyDescent="0.25">
      <c r="A458" s="92"/>
      <c r="B458" s="105" t="s">
        <v>1447</v>
      </c>
      <c r="C458" s="10">
        <v>0</v>
      </c>
      <c r="D458" s="34"/>
      <c r="E458" s="227"/>
      <c r="F458" s="34" t="s">
        <v>1475</v>
      </c>
      <c r="G458" s="315" t="s">
        <v>1468</v>
      </c>
    </row>
    <row r="459" spans="1:7" ht="12.75" customHeight="1" x14ac:dyDescent="0.25">
      <c r="A459" s="92"/>
      <c r="B459" s="105" t="s">
        <v>1448</v>
      </c>
      <c r="C459" s="10">
        <v>0</v>
      </c>
      <c r="D459" s="34"/>
      <c r="E459" s="227"/>
      <c r="F459" s="34" t="s">
        <v>1476</v>
      </c>
      <c r="G459" s="315" t="s">
        <v>1468</v>
      </c>
    </row>
    <row r="460" spans="1:7" ht="12.75" customHeight="1" x14ac:dyDescent="0.25">
      <c r="A460" s="92"/>
      <c r="B460" s="105" t="s">
        <v>1449</v>
      </c>
      <c r="C460" s="10">
        <v>0</v>
      </c>
      <c r="D460" s="34"/>
      <c r="E460" s="227"/>
      <c r="F460" s="34" t="s">
        <v>1477</v>
      </c>
      <c r="G460" s="315" t="s">
        <v>1468</v>
      </c>
    </row>
    <row r="461" spans="1:7" ht="12.75" customHeight="1" x14ac:dyDescent="0.25">
      <c r="A461" s="92"/>
      <c r="B461" s="105" t="s">
        <v>1450</v>
      </c>
      <c r="C461" s="10">
        <v>0</v>
      </c>
      <c r="D461" s="34"/>
      <c r="E461" s="227"/>
      <c r="F461" s="34" t="s">
        <v>1478</v>
      </c>
      <c r="G461" s="315" t="s">
        <v>1468</v>
      </c>
    </row>
    <row r="462" spans="1:7" ht="12.75" customHeight="1" x14ac:dyDescent="0.25">
      <c r="A462" s="92"/>
      <c r="B462" s="105" t="s">
        <v>1451</v>
      </c>
      <c r="C462" s="10">
        <v>0</v>
      </c>
      <c r="D462" s="34"/>
      <c r="E462" s="227"/>
      <c r="F462" s="34" t="s">
        <v>1479</v>
      </c>
      <c r="G462" s="315" t="s">
        <v>1468</v>
      </c>
    </row>
    <row r="463" spans="1:7" ht="12.9" customHeight="1" x14ac:dyDescent="0.25">
      <c r="A463" s="160"/>
      <c r="B463" s="105" t="s">
        <v>1451</v>
      </c>
      <c r="C463" s="10">
        <v>0</v>
      </c>
      <c r="D463" s="34"/>
      <c r="E463" s="227"/>
      <c r="F463" s="34" t="s">
        <v>1480</v>
      </c>
      <c r="G463" s="315" t="s">
        <v>1468</v>
      </c>
    </row>
    <row r="464" spans="1:7" ht="12.9" customHeight="1" x14ac:dyDescent="0.25">
      <c r="A464" s="160"/>
      <c r="B464" s="105" t="s">
        <v>1451</v>
      </c>
      <c r="C464" s="10">
        <v>0</v>
      </c>
      <c r="D464" s="34"/>
      <c r="E464" s="227"/>
      <c r="F464" s="34" t="s">
        <v>1481</v>
      </c>
      <c r="G464" s="315" t="s">
        <v>1468</v>
      </c>
    </row>
    <row r="465" spans="1:7" ht="12.9" customHeight="1" x14ac:dyDescent="0.25">
      <c r="A465" s="160"/>
      <c r="B465" s="105" t="s">
        <v>1451</v>
      </c>
      <c r="C465" s="10">
        <v>0</v>
      </c>
      <c r="D465" s="34"/>
      <c r="E465" s="227"/>
      <c r="F465" s="34" t="s">
        <v>1482</v>
      </c>
      <c r="G465" s="315" t="s">
        <v>1468</v>
      </c>
    </row>
    <row r="466" spans="1:7" ht="12.9" customHeight="1" x14ac:dyDescent="0.25">
      <c r="A466" s="160"/>
      <c r="B466" s="105" t="s">
        <v>1448</v>
      </c>
      <c r="C466" s="10">
        <v>0</v>
      </c>
      <c r="D466" s="34"/>
      <c r="E466" s="227"/>
      <c r="F466" s="34" t="s">
        <v>1483</v>
      </c>
      <c r="G466" s="315" t="s">
        <v>1468</v>
      </c>
    </row>
    <row r="467" spans="1:7" ht="12.9" customHeight="1" x14ac:dyDescent="0.25">
      <c r="A467" s="160"/>
      <c r="B467" s="105" t="s">
        <v>1452</v>
      </c>
      <c r="C467" s="10">
        <v>0</v>
      </c>
      <c r="D467" s="34"/>
      <c r="E467" s="227"/>
      <c r="F467" s="34" t="s">
        <v>1484</v>
      </c>
      <c r="G467" s="315" t="s">
        <v>1468</v>
      </c>
    </row>
    <row r="468" spans="1:7" ht="12.9" customHeight="1" x14ac:dyDescent="0.25">
      <c r="A468" s="160"/>
      <c r="B468" s="105" t="s">
        <v>1453</v>
      </c>
      <c r="C468" s="10">
        <v>0</v>
      </c>
      <c r="D468" s="34"/>
      <c r="E468" s="227"/>
      <c r="F468" s="34" t="s">
        <v>1485</v>
      </c>
      <c r="G468" s="315" t="s">
        <v>1468</v>
      </c>
    </row>
    <row r="469" spans="1:7" ht="12.9" customHeight="1" x14ac:dyDescent="0.25">
      <c r="A469" s="160"/>
      <c r="B469" s="105" t="s">
        <v>1454</v>
      </c>
      <c r="C469" s="10">
        <v>0</v>
      </c>
      <c r="D469" s="34"/>
      <c r="E469" s="227"/>
      <c r="F469" s="34" t="s">
        <v>1486</v>
      </c>
      <c r="G469" s="315" t="s">
        <v>1468</v>
      </c>
    </row>
    <row r="470" spans="1:7" ht="12.9" customHeight="1" x14ac:dyDescent="0.25">
      <c r="A470" s="160"/>
      <c r="B470" s="105" t="s">
        <v>1449</v>
      </c>
      <c r="C470" s="10">
        <v>0</v>
      </c>
      <c r="D470" s="34"/>
      <c r="E470" s="227"/>
      <c r="F470" s="34" t="s">
        <v>1487</v>
      </c>
      <c r="G470" s="315" t="s">
        <v>1468</v>
      </c>
    </row>
    <row r="471" spans="1:7" ht="12.9" customHeight="1" x14ac:dyDescent="0.25">
      <c r="A471" s="160"/>
      <c r="B471" s="105" t="s">
        <v>1451</v>
      </c>
      <c r="C471" s="10">
        <v>0</v>
      </c>
      <c r="D471" s="34"/>
      <c r="E471" s="227"/>
      <c r="F471" s="34" t="s">
        <v>1488</v>
      </c>
      <c r="G471" s="315" t="s">
        <v>1468</v>
      </c>
    </row>
    <row r="472" spans="1:7" ht="12.9" customHeight="1" x14ac:dyDescent="0.25">
      <c r="A472" s="160"/>
      <c r="B472" s="105" t="s">
        <v>1453</v>
      </c>
      <c r="C472" s="10">
        <v>0</v>
      </c>
      <c r="D472" s="34"/>
      <c r="E472" s="227"/>
      <c r="F472" s="34" t="s">
        <v>1489</v>
      </c>
      <c r="G472" s="315" t="s">
        <v>1468</v>
      </c>
    </row>
    <row r="473" spans="1:7" ht="12.9" customHeight="1" x14ac:dyDescent="0.25">
      <c r="A473" s="160"/>
      <c r="B473" s="105" t="s">
        <v>1449</v>
      </c>
      <c r="C473" s="10">
        <v>0</v>
      </c>
      <c r="D473" s="34"/>
      <c r="E473" s="227"/>
      <c r="F473" s="34" t="s">
        <v>1490</v>
      </c>
      <c r="G473" s="315" t="s">
        <v>1468</v>
      </c>
    </row>
    <row r="474" spans="1:7" ht="12.9" customHeight="1" x14ac:dyDescent="0.25">
      <c r="A474" s="160"/>
      <c r="B474" s="105" t="s">
        <v>1455</v>
      </c>
      <c r="C474" s="10">
        <v>0</v>
      </c>
      <c r="D474" s="34"/>
      <c r="E474" s="227"/>
      <c r="F474" s="34" t="s">
        <v>1491</v>
      </c>
      <c r="G474" s="315" t="s">
        <v>1468</v>
      </c>
    </row>
    <row r="475" spans="1:7" ht="12.9" customHeight="1" x14ac:dyDescent="0.25">
      <c r="A475" s="160"/>
      <c r="B475" s="105" t="s">
        <v>1448</v>
      </c>
      <c r="C475" s="10">
        <v>0</v>
      </c>
      <c r="D475" s="34"/>
      <c r="E475" s="227"/>
      <c r="F475" s="34" t="s">
        <v>1492</v>
      </c>
      <c r="G475" s="315" t="s">
        <v>1468</v>
      </c>
    </row>
    <row r="476" spans="1:7" ht="12.9" customHeight="1" x14ac:dyDescent="0.25">
      <c r="A476" s="160"/>
      <c r="B476" s="105" t="s">
        <v>1448</v>
      </c>
      <c r="C476" s="10">
        <v>0</v>
      </c>
      <c r="D476" s="34"/>
      <c r="E476" s="227"/>
      <c r="F476" s="34" t="s">
        <v>1493</v>
      </c>
      <c r="G476" s="315" t="s">
        <v>1468</v>
      </c>
    </row>
    <row r="477" spans="1:7" ht="12.9" customHeight="1" x14ac:dyDescent="0.25">
      <c r="A477" s="160"/>
      <c r="B477" s="105" t="s">
        <v>1454</v>
      </c>
      <c r="C477" s="10">
        <v>0</v>
      </c>
      <c r="D477" s="34"/>
      <c r="E477" s="227"/>
      <c r="F477" s="34" t="s">
        <v>1494</v>
      </c>
      <c r="G477" s="315" t="s">
        <v>1468</v>
      </c>
    </row>
    <row r="478" spans="1:7" ht="12.9" customHeight="1" x14ac:dyDescent="0.25">
      <c r="A478" s="160"/>
      <c r="B478" s="105" t="s">
        <v>1451</v>
      </c>
      <c r="C478" s="10">
        <v>0</v>
      </c>
      <c r="D478" s="34"/>
      <c r="E478" s="227"/>
      <c r="F478" s="34" t="s">
        <v>1495</v>
      </c>
      <c r="G478" s="315" t="s">
        <v>1468</v>
      </c>
    </row>
    <row r="479" spans="1:7" ht="12.9" customHeight="1" x14ac:dyDescent="0.25">
      <c r="A479" s="160"/>
      <c r="B479" s="105" t="s">
        <v>1451</v>
      </c>
      <c r="C479" s="10">
        <v>0</v>
      </c>
      <c r="D479" s="34"/>
      <c r="E479" s="227"/>
      <c r="F479" s="34" t="s">
        <v>1496</v>
      </c>
      <c r="G479" s="315" t="s">
        <v>1468</v>
      </c>
    </row>
    <row r="480" spans="1:7" ht="12.9" customHeight="1" x14ac:dyDescent="0.25">
      <c r="A480" s="160"/>
      <c r="B480" s="105" t="s">
        <v>1456</v>
      </c>
      <c r="C480" s="10">
        <v>0</v>
      </c>
      <c r="D480" s="34"/>
      <c r="E480" s="227"/>
      <c r="F480" s="34" t="s">
        <v>1497</v>
      </c>
      <c r="G480" s="315" t="s">
        <v>1498</v>
      </c>
    </row>
    <row r="481" spans="1:7" ht="12.9" customHeight="1" x14ac:dyDescent="0.25">
      <c r="A481" s="160"/>
      <c r="B481" s="105" t="s">
        <v>1553</v>
      </c>
      <c r="C481" s="10">
        <v>0</v>
      </c>
      <c r="D481" s="34"/>
      <c r="E481" s="227"/>
      <c r="F481" s="34" t="s">
        <v>1499</v>
      </c>
      <c r="G481" s="315" t="s">
        <v>1498</v>
      </c>
    </row>
    <row r="482" spans="1:7" ht="12.9" customHeight="1" x14ac:dyDescent="0.25">
      <c r="A482" s="160"/>
      <c r="B482" s="105" t="s">
        <v>1554</v>
      </c>
      <c r="C482" s="10">
        <v>0</v>
      </c>
      <c r="D482" s="34"/>
      <c r="E482" s="227"/>
      <c r="F482" s="34" t="s">
        <v>1500</v>
      </c>
      <c r="G482" s="315" t="s">
        <v>1498</v>
      </c>
    </row>
    <row r="483" spans="1:7" ht="12.9" customHeight="1" x14ac:dyDescent="0.25">
      <c r="A483" s="160"/>
      <c r="B483" s="105" t="s">
        <v>1555</v>
      </c>
      <c r="C483" s="10">
        <v>0</v>
      </c>
      <c r="D483" s="34"/>
      <c r="E483" s="227"/>
      <c r="F483" s="34" t="s">
        <v>1501</v>
      </c>
      <c r="G483" s="315" t="s">
        <v>1498</v>
      </c>
    </row>
    <row r="484" spans="1:7" ht="12.9" customHeight="1" x14ac:dyDescent="0.25">
      <c r="A484" s="160"/>
      <c r="B484" s="105" t="s">
        <v>1556</v>
      </c>
      <c r="C484" s="10">
        <v>133126</v>
      </c>
      <c r="D484" s="34"/>
      <c r="E484" s="227"/>
      <c r="F484" s="34" t="s">
        <v>1502</v>
      </c>
      <c r="G484" s="315" t="s">
        <v>1498</v>
      </c>
    </row>
    <row r="485" spans="1:7" ht="12.9" customHeight="1" x14ac:dyDescent="0.25">
      <c r="A485" s="160"/>
      <c r="B485" s="105" t="s">
        <v>1557</v>
      </c>
      <c r="C485" s="10">
        <v>133588</v>
      </c>
      <c r="D485" s="34"/>
      <c r="E485" s="227"/>
      <c r="F485" s="34" t="s">
        <v>1503</v>
      </c>
      <c r="G485" s="315" t="s">
        <v>1498</v>
      </c>
    </row>
    <row r="486" spans="1:7" ht="12.9" customHeight="1" x14ac:dyDescent="0.25">
      <c r="A486" s="160"/>
      <c r="B486" s="105" t="s">
        <v>1558</v>
      </c>
      <c r="C486" s="10">
        <v>170783</v>
      </c>
      <c r="D486" s="34"/>
      <c r="E486" s="227"/>
      <c r="F486" s="34" t="s">
        <v>1504</v>
      </c>
      <c r="G486" s="315" t="s">
        <v>1498</v>
      </c>
    </row>
    <row r="487" spans="1:7" ht="12.9" customHeight="1" x14ac:dyDescent="0.25">
      <c r="A487" s="160"/>
      <c r="B487" s="105" t="s">
        <v>1457</v>
      </c>
      <c r="C487" s="10">
        <v>0</v>
      </c>
      <c r="D487" s="34"/>
      <c r="E487" s="227"/>
      <c r="F487" s="34" t="s">
        <v>1505</v>
      </c>
      <c r="G487" s="315" t="s">
        <v>1498</v>
      </c>
    </row>
    <row r="488" spans="1:7" ht="12.9" customHeight="1" x14ac:dyDescent="0.25">
      <c r="A488" s="160"/>
      <c r="B488" s="105" t="s">
        <v>1559</v>
      </c>
      <c r="C488" s="10">
        <v>0</v>
      </c>
      <c r="D488" s="34"/>
      <c r="E488" s="227"/>
      <c r="F488" s="34" t="s">
        <v>1506</v>
      </c>
      <c r="G488" s="315" t="s">
        <v>1507</v>
      </c>
    </row>
    <row r="489" spans="1:7" ht="12.9" customHeight="1" x14ac:dyDescent="0.25">
      <c r="A489" s="160"/>
      <c r="B489" s="105" t="s">
        <v>1560</v>
      </c>
      <c r="C489" s="10">
        <v>0</v>
      </c>
      <c r="D489" s="34"/>
      <c r="E489" s="227"/>
      <c r="F489" s="34" t="s">
        <v>1508</v>
      </c>
      <c r="G489" s="315" t="s">
        <v>1507</v>
      </c>
    </row>
    <row r="490" spans="1:7" ht="12.9" customHeight="1" x14ac:dyDescent="0.25">
      <c r="A490" s="160"/>
      <c r="B490" s="105" t="s">
        <v>1459</v>
      </c>
      <c r="C490" s="10">
        <v>0</v>
      </c>
      <c r="D490" s="34"/>
      <c r="E490" s="227"/>
      <c r="F490" s="34" t="s">
        <v>1509</v>
      </c>
      <c r="G490" s="315" t="s">
        <v>1507</v>
      </c>
    </row>
    <row r="491" spans="1:7" ht="12.9" customHeight="1" x14ac:dyDescent="0.25">
      <c r="A491" s="160"/>
      <c r="B491" s="105" t="s">
        <v>1458</v>
      </c>
      <c r="C491" s="10">
        <v>0</v>
      </c>
      <c r="D491" s="34"/>
      <c r="E491" s="227"/>
      <c r="F491" s="34" t="s">
        <v>1510</v>
      </c>
      <c r="G491" s="315" t="s">
        <v>1507</v>
      </c>
    </row>
    <row r="492" spans="1:7" ht="12.9" customHeight="1" x14ac:dyDescent="0.25">
      <c r="A492" s="160"/>
      <c r="B492" s="105" t="s">
        <v>1460</v>
      </c>
      <c r="C492" s="10">
        <v>0</v>
      </c>
      <c r="D492" s="34"/>
      <c r="E492" s="227"/>
      <c r="F492" s="34" t="s">
        <v>1511</v>
      </c>
      <c r="G492" s="315" t="s">
        <v>1507</v>
      </c>
    </row>
    <row r="493" spans="1:7" ht="12.9" customHeight="1" x14ac:dyDescent="0.25">
      <c r="A493" s="160"/>
      <c r="B493" s="105" t="s">
        <v>1461</v>
      </c>
      <c r="C493" s="10">
        <v>0</v>
      </c>
      <c r="D493" s="34"/>
      <c r="E493" s="227"/>
      <c r="F493" s="34" t="s">
        <v>1512</v>
      </c>
      <c r="G493" s="315" t="s">
        <v>1507</v>
      </c>
    </row>
    <row r="494" spans="1:7" ht="12.9" customHeight="1" x14ac:dyDescent="0.25">
      <c r="A494" s="160"/>
      <c r="B494" s="12" t="s">
        <v>222</v>
      </c>
      <c r="C494" s="129">
        <v>19265139</v>
      </c>
      <c r="D494" s="112"/>
      <c r="E494" s="227"/>
      <c r="F494" s="11" t="s">
        <v>153</v>
      </c>
      <c r="G494" s="11" t="s">
        <v>154</v>
      </c>
    </row>
    <row r="495" spans="1:7" ht="12.9" customHeight="1" x14ac:dyDescent="0.25">
      <c r="A495" s="160"/>
      <c r="B495" s="12" t="s">
        <v>223</v>
      </c>
      <c r="C495" s="129">
        <v>6231927</v>
      </c>
      <c r="D495" s="112"/>
      <c r="E495" s="227"/>
      <c r="F495" s="11" t="s">
        <v>155</v>
      </c>
      <c r="G495" s="11" t="s">
        <v>154</v>
      </c>
    </row>
    <row r="496" spans="1:7" ht="12.9" customHeight="1" x14ac:dyDescent="0.25">
      <c r="A496" s="160"/>
      <c r="B496" s="12" t="s">
        <v>224</v>
      </c>
      <c r="C496" s="129">
        <v>676238</v>
      </c>
      <c r="D496" s="112"/>
      <c r="E496" s="227"/>
      <c r="F496" s="11" t="s">
        <v>156</v>
      </c>
      <c r="G496" s="11" t="s">
        <v>154</v>
      </c>
    </row>
    <row r="497" spans="1:7" ht="12.9" customHeight="1" x14ac:dyDescent="0.25">
      <c r="A497" s="160"/>
      <c r="B497" s="12" t="s">
        <v>225</v>
      </c>
      <c r="C497" s="129">
        <v>1040028</v>
      </c>
      <c r="D497" s="112"/>
      <c r="E497" s="227"/>
      <c r="F497" s="11" t="s">
        <v>157</v>
      </c>
      <c r="G497" s="11" t="s">
        <v>154</v>
      </c>
    </row>
    <row r="498" spans="1:7" ht="12.9" customHeight="1" x14ac:dyDescent="0.25">
      <c r="A498" s="160"/>
      <c r="B498" s="12" t="s">
        <v>226</v>
      </c>
      <c r="C498" s="129">
        <v>557717</v>
      </c>
      <c r="D498" s="112"/>
      <c r="E498" s="227"/>
      <c r="F498" s="11" t="s">
        <v>158</v>
      </c>
      <c r="G498" s="11" t="s">
        <v>154</v>
      </c>
    </row>
    <row r="499" spans="1:7" ht="12.9" customHeight="1" x14ac:dyDescent="0.25">
      <c r="A499" s="160"/>
      <c r="B499" s="12" t="s">
        <v>227</v>
      </c>
      <c r="C499" s="129">
        <v>2028040</v>
      </c>
      <c r="D499" s="112"/>
      <c r="E499" s="227"/>
      <c r="F499" s="11" t="s">
        <v>159</v>
      </c>
      <c r="G499" s="11" t="s">
        <v>154</v>
      </c>
    </row>
    <row r="500" spans="1:7" ht="12.9" customHeight="1" x14ac:dyDescent="0.25">
      <c r="A500" s="160"/>
      <c r="B500" s="12" t="s">
        <v>228</v>
      </c>
      <c r="C500" s="129">
        <v>2413055</v>
      </c>
      <c r="D500" s="112"/>
      <c r="E500" s="227"/>
      <c r="F500" s="11" t="s">
        <v>160</v>
      </c>
      <c r="G500" s="11" t="s">
        <v>154</v>
      </c>
    </row>
    <row r="501" spans="1:7" ht="12.9" customHeight="1" x14ac:dyDescent="0.25">
      <c r="A501" s="160"/>
      <c r="B501" s="12" t="s">
        <v>229</v>
      </c>
      <c r="C501" s="129">
        <v>228895</v>
      </c>
      <c r="D501" s="112"/>
      <c r="E501" s="227"/>
      <c r="F501" s="11" t="s">
        <v>161</v>
      </c>
      <c r="G501" s="11" t="s">
        <v>154</v>
      </c>
    </row>
    <row r="502" spans="1:7" ht="12.9" customHeight="1" x14ac:dyDescent="0.25">
      <c r="A502" s="160"/>
      <c r="B502" s="12" t="s">
        <v>230</v>
      </c>
      <c r="C502" s="129">
        <v>251473</v>
      </c>
      <c r="D502" s="112"/>
      <c r="E502" s="227"/>
      <c r="F502" s="11" t="s">
        <v>162</v>
      </c>
      <c r="G502" s="11" t="s">
        <v>154</v>
      </c>
    </row>
    <row r="503" spans="1:7" ht="12.9" customHeight="1" x14ac:dyDescent="0.25">
      <c r="A503" s="160"/>
      <c r="B503" s="12" t="s">
        <v>231</v>
      </c>
      <c r="C503" s="129">
        <v>2725057</v>
      </c>
      <c r="D503" s="112"/>
      <c r="E503" s="227"/>
      <c r="F503" s="11" t="s">
        <v>163</v>
      </c>
      <c r="G503" s="11" t="s">
        <v>154</v>
      </c>
    </row>
    <row r="504" spans="1:7" ht="12.9" customHeight="1" x14ac:dyDescent="0.25">
      <c r="A504" s="160"/>
      <c r="B504" s="12" t="s">
        <v>232</v>
      </c>
      <c r="C504" s="129">
        <v>1585598</v>
      </c>
      <c r="D504" s="112"/>
      <c r="E504" s="227"/>
      <c r="F504" s="11" t="s">
        <v>164</v>
      </c>
      <c r="G504" s="11" t="s">
        <v>154</v>
      </c>
    </row>
    <row r="505" spans="1:7" ht="12.9" customHeight="1" x14ac:dyDescent="0.25">
      <c r="A505" s="160"/>
      <c r="B505" s="12" t="s">
        <v>233</v>
      </c>
      <c r="C505" s="129">
        <v>2071514</v>
      </c>
      <c r="D505" s="112"/>
      <c r="E505" s="227"/>
      <c r="F505" s="11" t="s">
        <v>165</v>
      </c>
      <c r="G505" s="11" t="s">
        <v>154</v>
      </c>
    </row>
    <row r="506" spans="1:7" ht="12.9" customHeight="1" x14ac:dyDescent="0.25">
      <c r="A506" s="160"/>
      <c r="B506" s="12" t="s">
        <v>234</v>
      </c>
      <c r="C506" s="129">
        <v>740416</v>
      </c>
      <c r="D506" s="112"/>
      <c r="E506" s="227"/>
      <c r="F506" s="11" t="s">
        <v>166</v>
      </c>
      <c r="G506" s="11" t="s">
        <v>154</v>
      </c>
    </row>
    <row r="507" spans="1:7" ht="12.9" customHeight="1" x14ac:dyDescent="0.25">
      <c r="A507" s="160"/>
      <c r="B507" s="12" t="s">
        <v>235</v>
      </c>
      <c r="C507" s="129">
        <v>1050997</v>
      </c>
      <c r="D507" s="112"/>
      <c r="E507" s="227"/>
      <c r="F507" s="11" t="s">
        <v>167</v>
      </c>
      <c r="G507" s="11" t="s">
        <v>154</v>
      </c>
    </row>
    <row r="508" spans="1:7" ht="12.9" customHeight="1" x14ac:dyDescent="0.25">
      <c r="A508" s="160"/>
      <c r="B508" s="12" t="s">
        <v>236</v>
      </c>
      <c r="C508" s="129">
        <v>2835481</v>
      </c>
      <c r="D508" s="112"/>
      <c r="E508" s="227"/>
      <c r="F508" s="11" t="s">
        <v>168</v>
      </c>
      <c r="G508" s="11" t="s">
        <v>154</v>
      </c>
    </row>
    <row r="509" spans="1:7" ht="12.9" customHeight="1" x14ac:dyDescent="0.25">
      <c r="A509" s="160"/>
      <c r="B509" s="12" t="s">
        <v>237</v>
      </c>
      <c r="C509" s="129">
        <v>1112508</v>
      </c>
      <c r="D509" s="112"/>
      <c r="E509" s="227"/>
      <c r="F509" s="11" t="s">
        <v>169</v>
      </c>
      <c r="G509" s="11" t="s">
        <v>154</v>
      </c>
    </row>
    <row r="510" spans="1:7" ht="12.9" customHeight="1" x14ac:dyDescent="0.25">
      <c r="A510" s="160"/>
      <c r="B510" s="12" t="s">
        <v>238</v>
      </c>
      <c r="C510" s="129">
        <v>442841</v>
      </c>
      <c r="D510" s="112"/>
      <c r="E510" s="227"/>
      <c r="F510" s="11" t="s">
        <v>170</v>
      </c>
      <c r="G510" s="11" t="s">
        <v>154</v>
      </c>
    </row>
    <row r="511" spans="1:7" ht="12.9" customHeight="1" x14ac:dyDescent="0.25">
      <c r="A511" s="160"/>
      <c r="B511" s="12" t="s">
        <v>239</v>
      </c>
      <c r="C511" s="129">
        <v>1180050</v>
      </c>
      <c r="D511" s="112"/>
      <c r="E511" s="227"/>
      <c r="F511" s="11" t="s">
        <v>171</v>
      </c>
      <c r="G511" s="11" t="s">
        <v>154</v>
      </c>
    </row>
    <row r="512" spans="1:7" ht="12.9" customHeight="1" x14ac:dyDescent="0.25">
      <c r="A512" s="160"/>
      <c r="B512" s="12" t="s">
        <v>245</v>
      </c>
      <c r="C512" s="129">
        <v>190683</v>
      </c>
      <c r="D512" s="112"/>
      <c r="E512" s="227"/>
      <c r="F512" s="11" t="s">
        <v>177</v>
      </c>
      <c r="G512" s="11" t="s">
        <v>154</v>
      </c>
    </row>
    <row r="513" spans="1:7" ht="12.9" customHeight="1" x14ac:dyDescent="0.25">
      <c r="A513" s="160"/>
      <c r="B513" s="12" t="s">
        <v>247</v>
      </c>
      <c r="C513" s="129">
        <v>585120</v>
      </c>
      <c r="D513" s="112"/>
      <c r="E513" s="227"/>
      <c r="F513" s="11" t="s">
        <v>179</v>
      </c>
      <c r="G513" s="11" t="s">
        <v>154</v>
      </c>
    </row>
    <row r="514" spans="1:7" ht="12.9" customHeight="1" x14ac:dyDescent="0.25">
      <c r="A514" s="160"/>
      <c r="B514" s="12" t="s">
        <v>1590</v>
      </c>
      <c r="C514" s="129">
        <v>0</v>
      </c>
      <c r="D514" s="112"/>
      <c r="E514" s="227"/>
      <c r="F514" s="11" t="s">
        <v>1585</v>
      </c>
      <c r="G514" s="11" t="s">
        <v>1462</v>
      </c>
    </row>
    <row r="515" spans="1:7" ht="12.9" customHeight="1" x14ac:dyDescent="0.25">
      <c r="A515" s="160"/>
      <c r="B515" s="12" t="s">
        <v>306</v>
      </c>
      <c r="C515" s="129">
        <v>0</v>
      </c>
      <c r="D515" s="112"/>
      <c r="E515" s="227"/>
      <c r="F515" s="11" t="s">
        <v>257</v>
      </c>
      <c r="G515" s="11" t="s">
        <v>258</v>
      </c>
    </row>
    <row r="516" spans="1:7" ht="12.9" customHeight="1" x14ac:dyDescent="0.25">
      <c r="A516" s="160"/>
      <c r="B516" s="12" t="s">
        <v>307</v>
      </c>
      <c r="C516" s="129">
        <v>0</v>
      </c>
      <c r="D516" s="112"/>
      <c r="E516" s="227"/>
      <c r="F516" s="11" t="s">
        <v>259</v>
      </c>
      <c r="G516" s="11" t="s">
        <v>260</v>
      </c>
    </row>
    <row r="517" spans="1:7" ht="12.9" customHeight="1" x14ac:dyDescent="0.25">
      <c r="A517" s="160"/>
      <c r="B517" s="12" t="s">
        <v>306</v>
      </c>
      <c r="C517" s="129">
        <v>0</v>
      </c>
      <c r="D517" s="112"/>
      <c r="E517" s="227"/>
      <c r="F517" s="11" t="s">
        <v>261</v>
      </c>
      <c r="G517" s="11" t="s">
        <v>258</v>
      </c>
    </row>
    <row r="518" spans="1:7" ht="12.9" customHeight="1" x14ac:dyDescent="0.25">
      <c r="A518" s="160"/>
      <c r="B518" s="12" t="s">
        <v>307</v>
      </c>
      <c r="C518" s="129">
        <v>0</v>
      </c>
      <c r="D518" s="112"/>
      <c r="E518" s="227"/>
      <c r="F518" s="11" t="s">
        <v>262</v>
      </c>
      <c r="G518" s="11" t="s">
        <v>260</v>
      </c>
    </row>
    <row r="519" spans="1:7" ht="12.9" customHeight="1" x14ac:dyDescent="0.25">
      <c r="A519" s="160"/>
      <c r="B519" s="12" t="s">
        <v>308</v>
      </c>
      <c r="C519" s="129">
        <v>0</v>
      </c>
      <c r="D519" s="112"/>
      <c r="E519" s="227"/>
      <c r="F519" s="11" t="s">
        <v>263</v>
      </c>
      <c r="G519" s="11" t="s">
        <v>258</v>
      </c>
    </row>
    <row r="520" spans="1:7" ht="12.9" customHeight="1" x14ac:dyDescent="0.25">
      <c r="A520" s="160"/>
      <c r="B520" s="12" t="s">
        <v>1591</v>
      </c>
      <c r="C520" s="129">
        <v>0</v>
      </c>
      <c r="D520" s="112"/>
      <c r="E520" s="227"/>
      <c r="F520" s="11" t="s">
        <v>1586</v>
      </c>
      <c r="G520" s="11" t="s">
        <v>258</v>
      </c>
    </row>
    <row r="521" spans="1:7" ht="12.9" customHeight="1" x14ac:dyDescent="0.25">
      <c r="A521" s="160"/>
      <c r="B521" s="12" t="s">
        <v>307</v>
      </c>
      <c r="C521" s="129">
        <v>0</v>
      </c>
      <c r="D521" s="112"/>
      <c r="E521" s="227"/>
      <c r="F521" s="11" t="s">
        <v>264</v>
      </c>
      <c r="G521" s="11" t="s">
        <v>260</v>
      </c>
    </row>
    <row r="522" spans="1:7" ht="12.9" customHeight="1" x14ac:dyDescent="0.25">
      <c r="A522" s="160"/>
      <c r="B522" s="12" t="s">
        <v>306</v>
      </c>
      <c r="C522" s="129">
        <v>0</v>
      </c>
      <c r="D522" s="112"/>
      <c r="E522" s="227"/>
      <c r="F522" s="11" t="s">
        <v>1587</v>
      </c>
      <c r="G522" s="11" t="s">
        <v>258</v>
      </c>
    </row>
    <row r="523" spans="1:7" ht="12.9" customHeight="1" x14ac:dyDescent="0.25">
      <c r="A523" s="160"/>
      <c r="B523" s="12" t="s">
        <v>307</v>
      </c>
      <c r="C523" s="129">
        <v>0</v>
      </c>
      <c r="D523" s="112"/>
      <c r="E523" s="227"/>
      <c r="F523" s="11" t="s">
        <v>265</v>
      </c>
      <c r="G523" s="11" t="s">
        <v>260</v>
      </c>
    </row>
    <row r="524" spans="1:7" ht="12.9" customHeight="1" x14ac:dyDescent="0.25">
      <c r="A524" s="160"/>
      <c r="B524" s="12" t="s">
        <v>309</v>
      </c>
      <c r="C524" s="129">
        <v>0</v>
      </c>
      <c r="D524" s="112"/>
      <c r="E524" s="227"/>
      <c r="F524" s="11" t="s">
        <v>266</v>
      </c>
      <c r="G524" s="11" t="s">
        <v>258</v>
      </c>
    </row>
    <row r="525" spans="1:7" ht="12.9" customHeight="1" x14ac:dyDescent="0.25">
      <c r="A525" s="160"/>
      <c r="B525" s="12" t="s">
        <v>307</v>
      </c>
      <c r="C525" s="129">
        <v>0</v>
      </c>
      <c r="D525" s="112"/>
      <c r="E525" s="227"/>
      <c r="F525" s="11" t="s">
        <v>267</v>
      </c>
      <c r="G525" s="11" t="s">
        <v>260</v>
      </c>
    </row>
    <row r="526" spans="1:7" ht="12.9" customHeight="1" x14ac:dyDescent="0.25">
      <c r="A526" s="160"/>
      <c r="B526" s="12" t="s">
        <v>310</v>
      </c>
      <c r="C526" s="129">
        <v>0</v>
      </c>
      <c r="D526" s="112"/>
      <c r="E526" s="227"/>
      <c r="F526" s="11" t="s">
        <v>268</v>
      </c>
      <c r="G526" s="11" t="s">
        <v>258</v>
      </c>
    </row>
    <row r="527" spans="1:7" ht="12.9" customHeight="1" x14ac:dyDescent="0.25">
      <c r="A527" s="160"/>
      <c r="B527" s="12" t="s">
        <v>307</v>
      </c>
      <c r="C527" s="129">
        <v>0</v>
      </c>
      <c r="D527" s="112"/>
      <c r="E527" s="227"/>
      <c r="F527" s="11" t="s">
        <v>269</v>
      </c>
      <c r="G527" s="11" t="s">
        <v>260</v>
      </c>
    </row>
    <row r="528" spans="1:7" ht="12.9" customHeight="1" x14ac:dyDescent="0.25">
      <c r="A528" s="160"/>
      <c r="B528" s="12" t="s">
        <v>310</v>
      </c>
      <c r="C528" s="129">
        <v>0</v>
      </c>
      <c r="D528" s="112"/>
      <c r="E528" s="227"/>
      <c r="F528" s="11" t="s">
        <v>270</v>
      </c>
      <c r="G528" s="11" t="s">
        <v>258</v>
      </c>
    </row>
    <row r="529" spans="1:7" ht="12.9" customHeight="1" x14ac:dyDescent="0.25">
      <c r="A529" s="160"/>
      <c r="B529" s="12" t="s">
        <v>307</v>
      </c>
      <c r="C529" s="129">
        <v>0</v>
      </c>
      <c r="D529" s="112"/>
      <c r="E529" s="227"/>
      <c r="F529" s="11" t="s">
        <v>271</v>
      </c>
      <c r="G529" s="11" t="s">
        <v>260</v>
      </c>
    </row>
    <row r="530" spans="1:7" ht="12.9" customHeight="1" x14ac:dyDescent="0.25">
      <c r="A530" s="160"/>
      <c r="B530" s="12" t="s">
        <v>311</v>
      </c>
      <c r="C530" s="129">
        <v>0</v>
      </c>
      <c r="D530" s="112"/>
      <c r="E530" s="227"/>
      <c r="F530" s="11" t="s">
        <v>272</v>
      </c>
      <c r="G530" s="11" t="s">
        <v>258</v>
      </c>
    </row>
    <row r="531" spans="1:7" ht="12.9" customHeight="1" x14ac:dyDescent="0.25">
      <c r="A531" s="160"/>
      <c r="B531" s="12" t="s">
        <v>307</v>
      </c>
      <c r="C531" s="129">
        <v>0</v>
      </c>
      <c r="D531" s="112"/>
      <c r="E531" s="227"/>
      <c r="F531" s="11" t="s">
        <v>273</v>
      </c>
      <c r="G531" s="11" t="s">
        <v>260</v>
      </c>
    </row>
    <row r="532" spans="1:7" ht="12.9" customHeight="1" x14ac:dyDescent="0.25">
      <c r="A532" s="160"/>
      <c r="B532" s="12" t="s">
        <v>312</v>
      </c>
      <c r="C532" s="129">
        <v>0</v>
      </c>
      <c r="D532" s="112"/>
      <c r="E532" s="227"/>
      <c r="F532" s="11" t="s">
        <v>274</v>
      </c>
      <c r="G532" s="11" t="s">
        <v>258</v>
      </c>
    </row>
    <row r="533" spans="1:7" ht="12.9" customHeight="1" x14ac:dyDescent="0.25">
      <c r="A533" s="160"/>
      <c r="B533" s="12" t="s">
        <v>307</v>
      </c>
      <c r="C533" s="129">
        <v>0</v>
      </c>
      <c r="D533" s="112"/>
      <c r="E533" s="227"/>
      <c r="F533" s="11" t="s">
        <v>275</v>
      </c>
      <c r="G533" s="11" t="s">
        <v>260</v>
      </c>
    </row>
    <row r="534" spans="1:7" ht="12.9" customHeight="1" x14ac:dyDescent="0.25">
      <c r="A534" s="160"/>
      <c r="B534" s="12" t="s">
        <v>313</v>
      </c>
      <c r="C534" s="129">
        <v>0</v>
      </c>
      <c r="D534" s="112"/>
      <c r="E534" s="227"/>
      <c r="F534" s="11" t="s">
        <v>276</v>
      </c>
      <c r="G534" s="11" t="s">
        <v>258</v>
      </c>
    </row>
    <row r="535" spans="1:7" ht="12.9" customHeight="1" x14ac:dyDescent="0.25">
      <c r="A535" s="160"/>
      <c r="B535" s="12" t="s">
        <v>314</v>
      </c>
      <c r="C535" s="129">
        <v>0</v>
      </c>
      <c r="D535" s="112"/>
      <c r="E535" s="227"/>
      <c r="F535" s="11" t="s">
        <v>277</v>
      </c>
      <c r="G535" s="11" t="s">
        <v>278</v>
      </c>
    </row>
    <row r="536" spans="1:7" ht="12.9" customHeight="1" x14ac:dyDescent="0.25">
      <c r="A536" s="160"/>
      <c r="B536" s="12" t="s">
        <v>315</v>
      </c>
      <c r="C536" s="129">
        <v>0</v>
      </c>
      <c r="D536" s="112"/>
      <c r="E536" s="227"/>
      <c r="F536" s="11" t="s">
        <v>279</v>
      </c>
      <c r="G536" s="11" t="s">
        <v>280</v>
      </c>
    </row>
    <row r="537" spans="1:7" ht="12.9" customHeight="1" x14ac:dyDescent="0.25">
      <c r="A537" s="160"/>
      <c r="B537" s="12" t="s">
        <v>315</v>
      </c>
      <c r="C537" s="129">
        <v>0</v>
      </c>
      <c r="D537" s="112"/>
      <c r="E537" s="227"/>
      <c r="F537" s="11" t="s">
        <v>281</v>
      </c>
      <c r="G537" s="11" t="s">
        <v>280</v>
      </c>
    </row>
    <row r="538" spans="1:7" ht="12.9" customHeight="1" x14ac:dyDescent="0.25">
      <c r="A538" s="160"/>
      <c r="B538" s="12" t="s">
        <v>316</v>
      </c>
      <c r="C538" s="129">
        <v>0</v>
      </c>
      <c r="D538" s="112"/>
      <c r="E538" s="227"/>
      <c r="F538" s="11" t="s">
        <v>282</v>
      </c>
      <c r="G538" s="11" t="s">
        <v>280</v>
      </c>
    </row>
    <row r="539" spans="1:7" ht="12.9" customHeight="1" x14ac:dyDescent="0.25">
      <c r="A539" s="160"/>
      <c r="B539" s="12" t="s">
        <v>316</v>
      </c>
      <c r="C539" s="129">
        <v>0</v>
      </c>
      <c r="D539" s="112"/>
      <c r="E539" s="227"/>
      <c r="F539" s="11" t="s">
        <v>283</v>
      </c>
      <c r="G539" s="11" t="s">
        <v>280</v>
      </c>
    </row>
    <row r="540" spans="1:7" ht="12.9" customHeight="1" x14ac:dyDescent="0.25">
      <c r="A540" s="160"/>
      <c r="B540" s="12" t="s">
        <v>317</v>
      </c>
      <c r="C540" s="129">
        <v>0</v>
      </c>
      <c r="D540" s="112"/>
      <c r="E540" s="227"/>
      <c r="F540" s="11" t="s">
        <v>284</v>
      </c>
      <c r="G540" s="11" t="s">
        <v>280</v>
      </c>
    </row>
    <row r="541" spans="1:7" ht="12.9" customHeight="1" x14ac:dyDescent="0.25">
      <c r="A541" s="160"/>
      <c r="B541" s="12" t="s">
        <v>317</v>
      </c>
      <c r="C541" s="129">
        <v>0</v>
      </c>
      <c r="D541" s="112"/>
      <c r="E541" s="227"/>
      <c r="F541" s="11" t="s">
        <v>285</v>
      </c>
      <c r="G541" s="11" t="s">
        <v>280</v>
      </c>
    </row>
    <row r="542" spans="1:7" ht="12.9" customHeight="1" x14ac:dyDescent="0.25">
      <c r="A542" s="160"/>
      <c r="B542" s="12" t="s">
        <v>317</v>
      </c>
      <c r="C542" s="129">
        <v>0</v>
      </c>
      <c r="D542" s="112"/>
      <c r="E542" s="227"/>
      <c r="F542" s="11" t="s">
        <v>286</v>
      </c>
      <c r="G542" s="11" t="s">
        <v>280</v>
      </c>
    </row>
    <row r="543" spans="1:7" ht="12.9" customHeight="1" x14ac:dyDescent="0.25">
      <c r="A543" s="160"/>
      <c r="B543" s="12" t="s">
        <v>317</v>
      </c>
      <c r="C543" s="129">
        <v>0</v>
      </c>
      <c r="D543" s="112"/>
      <c r="E543" s="227"/>
      <c r="F543" s="11" t="s">
        <v>287</v>
      </c>
      <c r="G543" s="11" t="s">
        <v>280</v>
      </c>
    </row>
    <row r="544" spans="1:7" ht="12.9" customHeight="1" x14ac:dyDescent="0.25">
      <c r="A544" s="160"/>
      <c r="B544" s="12" t="s">
        <v>317</v>
      </c>
      <c r="C544" s="129">
        <v>0</v>
      </c>
      <c r="D544" s="112"/>
      <c r="E544" s="227"/>
      <c r="F544" s="11" t="s">
        <v>288</v>
      </c>
      <c r="G544" s="11" t="s">
        <v>280</v>
      </c>
    </row>
    <row r="545" spans="1:7" ht="12.9" customHeight="1" x14ac:dyDescent="0.25">
      <c r="A545" s="160"/>
      <c r="B545" s="12" t="s">
        <v>317</v>
      </c>
      <c r="C545" s="129">
        <v>0</v>
      </c>
      <c r="D545" s="112"/>
      <c r="E545" s="227"/>
      <c r="F545" s="11" t="s">
        <v>289</v>
      </c>
      <c r="G545" s="11" t="s">
        <v>280</v>
      </c>
    </row>
    <row r="546" spans="1:7" ht="12.9" customHeight="1" x14ac:dyDescent="0.25">
      <c r="A546" s="160"/>
      <c r="B546" s="12" t="s">
        <v>317</v>
      </c>
      <c r="C546" s="129">
        <v>0</v>
      </c>
      <c r="D546" s="112"/>
      <c r="E546" s="227"/>
      <c r="F546" s="11" t="s">
        <v>290</v>
      </c>
      <c r="G546" s="11" t="s">
        <v>280</v>
      </c>
    </row>
    <row r="547" spans="1:7" ht="12.9" customHeight="1" x14ac:dyDescent="0.25">
      <c r="A547" s="160"/>
      <c r="B547" s="12" t="s">
        <v>317</v>
      </c>
      <c r="C547" s="129">
        <v>0</v>
      </c>
      <c r="D547" s="112"/>
      <c r="E547" s="227"/>
      <c r="F547" s="11" t="s">
        <v>291</v>
      </c>
      <c r="G547" s="11" t="s">
        <v>280</v>
      </c>
    </row>
    <row r="548" spans="1:7" ht="12.9" customHeight="1" x14ac:dyDescent="0.25">
      <c r="A548" s="160"/>
      <c r="B548" s="12" t="s">
        <v>317</v>
      </c>
      <c r="C548" s="129">
        <v>0</v>
      </c>
      <c r="D548" s="112"/>
      <c r="E548" s="227"/>
      <c r="F548" s="11" t="s">
        <v>292</v>
      </c>
      <c r="G548" s="11" t="s">
        <v>280</v>
      </c>
    </row>
    <row r="549" spans="1:7" ht="12.9" customHeight="1" x14ac:dyDescent="0.25">
      <c r="A549" s="160"/>
      <c r="B549" s="12" t="s">
        <v>317</v>
      </c>
      <c r="C549" s="129">
        <v>0</v>
      </c>
      <c r="D549" s="112"/>
      <c r="E549" s="227"/>
      <c r="F549" s="11" t="s">
        <v>293</v>
      </c>
      <c r="G549" s="11" t="s">
        <v>280</v>
      </c>
    </row>
    <row r="550" spans="1:7" ht="12.9" customHeight="1" x14ac:dyDescent="0.25">
      <c r="A550" s="160"/>
      <c r="B550" s="12" t="s">
        <v>318</v>
      </c>
      <c r="C550" s="129">
        <v>0</v>
      </c>
      <c r="D550" s="112"/>
      <c r="E550" s="227"/>
      <c r="F550" s="11" t="s">
        <v>294</v>
      </c>
      <c r="G550" s="11" t="s">
        <v>280</v>
      </c>
    </row>
    <row r="551" spans="1:7" ht="12.9" customHeight="1" x14ac:dyDescent="0.25">
      <c r="A551" s="160"/>
      <c r="B551" s="12" t="s">
        <v>319</v>
      </c>
      <c r="C551" s="129">
        <v>0</v>
      </c>
      <c r="D551" s="112"/>
      <c r="E551" s="227"/>
      <c r="F551" s="11" t="s">
        <v>295</v>
      </c>
      <c r="G551" s="11" t="s">
        <v>280</v>
      </c>
    </row>
    <row r="552" spans="1:7" ht="12.9" customHeight="1" x14ac:dyDescent="0.25">
      <c r="A552" s="160"/>
      <c r="B552" s="12" t="s">
        <v>320</v>
      </c>
      <c r="C552" s="129">
        <v>0</v>
      </c>
      <c r="D552" s="112"/>
      <c r="E552" s="227"/>
      <c r="F552" s="11" t="s">
        <v>296</v>
      </c>
      <c r="G552" s="11" t="s">
        <v>280</v>
      </c>
    </row>
    <row r="553" spans="1:7" ht="12.9" customHeight="1" x14ac:dyDescent="0.25">
      <c r="A553" s="160"/>
      <c r="B553" s="12" t="s">
        <v>321</v>
      </c>
      <c r="C553" s="129">
        <v>0</v>
      </c>
      <c r="D553" s="112"/>
      <c r="E553" s="227"/>
      <c r="F553" s="11" t="s">
        <v>297</v>
      </c>
      <c r="G553" s="11" t="s">
        <v>260</v>
      </c>
    </row>
    <row r="554" spans="1:7" ht="12.9" customHeight="1" x14ac:dyDescent="0.25">
      <c r="A554" s="160"/>
      <c r="B554" s="12" t="s">
        <v>322</v>
      </c>
      <c r="C554" s="129">
        <v>0</v>
      </c>
      <c r="D554" s="112"/>
      <c r="E554" s="227"/>
      <c r="F554" s="11" t="s">
        <v>298</v>
      </c>
      <c r="G554" s="11" t="s">
        <v>280</v>
      </c>
    </row>
    <row r="555" spans="1:7" ht="12.9" customHeight="1" x14ac:dyDescent="0.25">
      <c r="A555" s="160"/>
      <c r="B555" s="12" t="s">
        <v>322</v>
      </c>
      <c r="C555" s="129">
        <v>0</v>
      </c>
      <c r="D555" s="112"/>
      <c r="E555" s="227"/>
      <c r="F555" s="11" t="s">
        <v>299</v>
      </c>
      <c r="G555" s="11" t="s">
        <v>280</v>
      </c>
    </row>
    <row r="556" spans="1:7" ht="12.9" customHeight="1" x14ac:dyDescent="0.25">
      <c r="A556" s="160"/>
      <c r="B556" s="12" t="s">
        <v>323</v>
      </c>
      <c r="C556" s="129">
        <v>0</v>
      </c>
      <c r="D556" s="112"/>
      <c r="E556" s="227"/>
      <c r="F556" s="11" t="s">
        <v>300</v>
      </c>
      <c r="G556" s="11" t="s">
        <v>301</v>
      </c>
    </row>
    <row r="557" spans="1:7" ht="12.9" customHeight="1" x14ac:dyDescent="0.25">
      <c r="A557" s="160"/>
      <c r="B557" s="12" t="s">
        <v>375</v>
      </c>
      <c r="C557" s="129">
        <v>0</v>
      </c>
      <c r="D557" s="112"/>
      <c r="E557" s="227"/>
      <c r="F557" s="11" t="s">
        <v>324</v>
      </c>
      <c r="G557" s="11" t="s">
        <v>280</v>
      </c>
    </row>
    <row r="558" spans="1:7" ht="12.9" customHeight="1" x14ac:dyDescent="0.25">
      <c r="A558" s="160"/>
      <c r="B558" s="12" t="s">
        <v>376</v>
      </c>
      <c r="C558" s="129">
        <v>0</v>
      </c>
      <c r="D558" s="112"/>
      <c r="E558" s="227"/>
      <c r="F558" s="11" t="s">
        <v>325</v>
      </c>
      <c r="G558" s="11" t="s">
        <v>280</v>
      </c>
    </row>
    <row r="559" spans="1:7" ht="12.9" customHeight="1" x14ac:dyDescent="0.25">
      <c r="A559" s="160"/>
      <c r="B559" s="12" t="s">
        <v>376</v>
      </c>
      <c r="C559" s="129">
        <v>0</v>
      </c>
      <c r="D559" s="112"/>
      <c r="E559" s="227"/>
      <c r="F559" s="11" t="s">
        <v>326</v>
      </c>
      <c r="G559" s="11" t="s">
        <v>280</v>
      </c>
    </row>
    <row r="560" spans="1:7" ht="12.9" customHeight="1" x14ac:dyDescent="0.25">
      <c r="A560" s="160"/>
      <c r="B560" s="12" t="s">
        <v>377</v>
      </c>
      <c r="C560" s="129">
        <v>0</v>
      </c>
      <c r="D560" s="112"/>
      <c r="E560" s="227"/>
      <c r="F560" s="11" t="s">
        <v>327</v>
      </c>
      <c r="G560" s="11" t="s">
        <v>258</v>
      </c>
    </row>
    <row r="561" spans="1:7" ht="12.9" customHeight="1" x14ac:dyDescent="0.25">
      <c r="A561" s="160"/>
      <c r="B561" s="12" t="s">
        <v>378</v>
      </c>
      <c r="C561" s="129">
        <v>0</v>
      </c>
      <c r="D561" s="112"/>
      <c r="E561" s="227"/>
      <c r="F561" s="11" t="s">
        <v>328</v>
      </c>
      <c r="G561" s="11" t="s">
        <v>258</v>
      </c>
    </row>
    <row r="562" spans="1:7" ht="12.9" customHeight="1" x14ac:dyDescent="0.25">
      <c r="A562" s="160"/>
      <c r="B562" s="12" t="s">
        <v>379</v>
      </c>
      <c r="C562" s="129">
        <v>0</v>
      </c>
      <c r="D562" s="112"/>
      <c r="E562" s="227"/>
      <c r="F562" s="11" t="s">
        <v>329</v>
      </c>
      <c r="G562" s="11" t="s">
        <v>258</v>
      </c>
    </row>
    <row r="563" spans="1:7" ht="12.9" customHeight="1" x14ac:dyDescent="0.25">
      <c r="A563" s="160"/>
      <c r="B563" s="12" t="s">
        <v>380</v>
      </c>
      <c r="C563" s="129">
        <v>0</v>
      </c>
      <c r="D563" s="112"/>
      <c r="E563" s="227"/>
      <c r="F563" s="11" t="s">
        <v>330</v>
      </c>
      <c r="G563" s="11" t="s">
        <v>258</v>
      </c>
    </row>
    <row r="564" spans="1:7" ht="12.9" customHeight="1" x14ac:dyDescent="0.25">
      <c r="A564" s="160"/>
      <c r="B564" s="12" t="s">
        <v>381</v>
      </c>
      <c r="C564" s="129">
        <v>0</v>
      </c>
      <c r="D564" s="112"/>
      <c r="E564" s="227"/>
      <c r="F564" s="11" t="s">
        <v>331</v>
      </c>
      <c r="G564" s="11" t="s">
        <v>258</v>
      </c>
    </row>
    <row r="565" spans="1:7" ht="12.9" customHeight="1" x14ac:dyDescent="0.25">
      <c r="A565" s="160"/>
      <c r="B565" s="12" t="s">
        <v>382</v>
      </c>
      <c r="C565" s="129">
        <v>0</v>
      </c>
      <c r="D565" s="112"/>
      <c r="E565" s="227"/>
      <c r="F565" s="11" t="s">
        <v>332</v>
      </c>
      <c r="G565" s="11" t="s">
        <v>258</v>
      </c>
    </row>
    <row r="566" spans="1:7" ht="12.9" customHeight="1" x14ac:dyDescent="0.25">
      <c r="A566" s="160"/>
      <c r="B566" s="12" t="s">
        <v>383</v>
      </c>
      <c r="C566" s="129">
        <v>416242</v>
      </c>
      <c r="D566" s="112"/>
      <c r="E566" s="227"/>
      <c r="F566" s="11" t="s">
        <v>333</v>
      </c>
      <c r="G566" s="11" t="s">
        <v>334</v>
      </c>
    </row>
    <row r="567" spans="1:7" ht="12.9" customHeight="1" x14ac:dyDescent="0.25">
      <c r="A567" s="160"/>
      <c r="B567" s="12" t="s">
        <v>384</v>
      </c>
      <c r="C567" s="129">
        <v>0</v>
      </c>
      <c r="D567" s="112"/>
      <c r="E567" s="227"/>
      <c r="F567" s="11" t="s">
        <v>335</v>
      </c>
      <c r="G567" s="11" t="s">
        <v>258</v>
      </c>
    </row>
    <row r="568" spans="1:7" ht="12.9" customHeight="1" x14ac:dyDescent="0.25">
      <c r="A568" s="160"/>
      <c r="B568" s="12" t="s">
        <v>385</v>
      </c>
      <c r="C568" s="129">
        <v>0</v>
      </c>
      <c r="D568" s="112"/>
      <c r="E568" s="227"/>
      <c r="F568" s="11" t="s">
        <v>336</v>
      </c>
      <c r="G568" s="11" t="s">
        <v>258</v>
      </c>
    </row>
    <row r="569" spans="1:7" ht="12.9" customHeight="1" x14ac:dyDescent="0.25">
      <c r="A569" s="160"/>
      <c r="B569" s="12" t="s">
        <v>386</v>
      </c>
      <c r="C569" s="129">
        <v>0</v>
      </c>
      <c r="D569" s="112"/>
      <c r="E569" s="227"/>
      <c r="F569" s="11" t="s">
        <v>337</v>
      </c>
      <c r="G569" s="11" t="s">
        <v>258</v>
      </c>
    </row>
    <row r="570" spans="1:7" ht="12.9" customHeight="1" x14ac:dyDescent="0.25">
      <c r="A570" s="160"/>
      <c r="B570" s="12" t="s">
        <v>387</v>
      </c>
      <c r="C570" s="129">
        <v>0</v>
      </c>
      <c r="D570" s="112"/>
      <c r="E570" s="227"/>
      <c r="F570" s="11" t="s">
        <v>338</v>
      </c>
      <c r="G570" s="11" t="s">
        <v>258</v>
      </c>
    </row>
    <row r="571" spans="1:7" ht="12.9" customHeight="1" x14ac:dyDescent="0.25">
      <c r="A571" s="160"/>
      <c r="B571" s="12" t="s">
        <v>388</v>
      </c>
      <c r="C571" s="129">
        <v>61521</v>
      </c>
      <c r="D571" s="112"/>
      <c r="E571" s="227"/>
      <c r="F571" s="11" t="s">
        <v>339</v>
      </c>
      <c r="G571" s="11" t="s">
        <v>334</v>
      </c>
    </row>
    <row r="572" spans="1:7" ht="12.9" customHeight="1" x14ac:dyDescent="0.25">
      <c r="A572" s="160"/>
      <c r="B572" s="12" t="s">
        <v>389</v>
      </c>
      <c r="C572" s="129">
        <v>61521</v>
      </c>
      <c r="D572" s="112"/>
      <c r="E572" s="227"/>
      <c r="F572" s="11" t="s">
        <v>340</v>
      </c>
      <c r="G572" s="11" t="s">
        <v>334</v>
      </c>
    </row>
    <row r="573" spans="1:7" ht="12.9" customHeight="1" x14ac:dyDescent="0.25">
      <c r="A573" s="160"/>
      <c r="B573" s="12" t="s">
        <v>390</v>
      </c>
      <c r="C573" s="129">
        <v>61521</v>
      </c>
      <c r="D573" s="112"/>
      <c r="E573" s="227"/>
      <c r="F573" s="11" t="s">
        <v>341</v>
      </c>
      <c r="G573" s="11" t="s">
        <v>334</v>
      </c>
    </row>
    <row r="574" spans="1:7" ht="12.9" customHeight="1" x14ac:dyDescent="0.25">
      <c r="A574" s="160"/>
      <c r="B574" s="12" t="s">
        <v>391</v>
      </c>
      <c r="C574" s="129">
        <v>61521</v>
      </c>
      <c r="D574" s="112"/>
      <c r="E574" s="227"/>
      <c r="F574" s="11" t="s">
        <v>342</v>
      </c>
      <c r="G574" s="11" t="s">
        <v>334</v>
      </c>
    </row>
    <row r="575" spans="1:7" ht="12.9" customHeight="1" x14ac:dyDescent="0.25">
      <c r="A575" s="160"/>
      <c r="B575" s="12" t="s">
        <v>392</v>
      </c>
      <c r="C575" s="129">
        <v>61521</v>
      </c>
      <c r="D575" s="112"/>
      <c r="E575" s="227"/>
      <c r="F575" s="11" t="s">
        <v>343</v>
      </c>
      <c r="G575" s="11" t="s">
        <v>334</v>
      </c>
    </row>
    <row r="576" spans="1:7" ht="12.9" customHeight="1" x14ac:dyDescent="0.25">
      <c r="A576" s="160"/>
      <c r="B576" s="12" t="s">
        <v>393</v>
      </c>
      <c r="C576" s="129">
        <v>61521</v>
      </c>
      <c r="D576" s="112"/>
      <c r="E576" s="227"/>
      <c r="F576" s="11" t="s">
        <v>344</v>
      </c>
      <c r="G576" s="11" t="s">
        <v>334</v>
      </c>
    </row>
    <row r="577" spans="1:7" ht="12.9" customHeight="1" x14ac:dyDescent="0.25">
      <c r="A577" s="160"/>
      <c r="B577" s="12" t="s">
        <v>394</v>
      </c>
      <c r="C577" s="129">
        <v>61521</v>
      </c>
      <c r="D577" s="112"/>
      <c r="E577" s="227"/>
      <c r="F577" s="11" t="s">
        <v>345</v>
      </c>
      <c r="G577" s="11" t="s">
        <v>334</v>
      </c>
    </row>
    <row r="578" spans="1:7" ht="12.9" customHeight="1" x14ac:dyDescent="0.25">
      <c r="A578" s="160"/>
      <c r="B578" s="12" t="s">
        <v>395</v>
      </c>
      <c r="C578" s="129">
        <v>61521</v>
      </c>
      <c r="D578" s="112"/>
      <c r="E578" s="227"/>
      <c r="F578" s="11" t="s">
        <v>346</v>
      </c>
      <c r="G578" s="11" t="s">
        <v>334</v>
      </c>
    </row>
    <row r="579" spans="1:7" ht="12.9" customHeight="1" x14ac:dyDescent="0.25">
      <c r="A579" s="160"/>
      <c r="B579" s="12" t="s">
        <v>396</v>
      </c>
      <c r="C579" s="129">
        <v>61521</v>
      </c>
      <c r="D579" s="112"/>
      <c r="E579" s="227"/>
      <c r="F579" s="11" t="s">
        <v>347</v>
      </c>
      <c r="G579" s="11" t="s">
        <v>334</v>
      </c>
    </row>
    <row r="580" spans="1:7" ht="12.9" customHeight="1" x14ac:dyDescent="0.25">
      <c r="A580" s="160"/>
      <c r="B580" s="12" t="s">
        <v>397</v>
      </c>
      <c r="C580" s="129">
        <v>61521</v>
      </c>
      <c r="D580" s="112"/>
      <c r="E580" s="227"/>
      <c r="F580" s="11" t="s">
        <v>348</v>
      </c>
      <c r="G580" s="11" t="s">
        <v>334</v>
      </c>
    </row>
    <row r="581" spans="1:7" ht="12.9" customHeight="1" x14ac:dyDescent="0.25">
      <c r="A581" s="160"/>
      <c r="B581" s="12" t="s">
        <v>398</v>
      </c>
      <c r="C581" s="129">
        <v>0</v>
      </c>
      <c r="D581" s="112"/>
      <c r="E581" s="227"/>
      <c r="F581" s="11" t="s">
        <v>349</v>
      </c>
      <c r="G581" s="11" t="s">
        <v>334</v>
      </c>
    </row>
    <row r="582" spans="1:7" ht="12.9" customHeight="1" x14ac:dyDescent="0.25">
      <c r="A582" s="160"/>
      <c r="B582" s="12" t="s">
        <v>399</v>
      </c>
      <c r="C582" s="129">
        <v>61521</v>
      </c>
      <c r="D582" s="112"/>
      <c r="E582" s="227"/>
      <c r="F582" s="11" t="s">
        <v>350</v>
      </c>
      <c r="G582" s="11" t="s">
        <v>334</v>
      </c>
    </row>
    <row r="583" spans="1:7" ht="12.9" customHeight="1" x14ac:dyDescent="0.25">
      <c r="A583" s="160"/>
      <c r="B583" s="12" t="s">
        <v>400</v>
      </c>
      <c r="C583" s="129">
        <v>61521</v>
      </c>
      <c r="D583" s="112"/>
      <c r="E583" s="227"/>
      <c r="F583" s="11" t="s">
        <v>351</v>
      </c>
      <c r="G583" s="11" t="s">
        <v>334</v>
      </c>
    </row>
    <row r="584" spans="1:7" ht="12.9" customHeight="1" x14ac:dyDescent="0.25">
      <c r="A584" s="160"/>
      <c r="B584" s="12" t="s">
        <v>401</v>
      </c>
      <c r="C584" s="129">
        <v>61521</v>
      </c>
      <c r="D584" s="112"/>
      <c r="E584" s="227"/>
      <c r="F584" s="11" t="s">
        <v>352</v>
      </c>
      <c r="G584" s="11" t="s">
        <v>334</v>
      </c>
    </row>
    <row r="585" spans="1:7" ht="12.9" customHeight="1" x14ac:dyDescent="0.25">
      <c r="A585" s="160"/>
      <c r="B585" s="12" t="s">
        <v>402</v>
      </c>
      <c r="C585" s="129">
        <v>0</v>
      </c>
      <c r="D585" s="112"/>
      <c r="E585" s="227"/>
      <c r="F585" s="11" t="s">
        <v>353</v>
      </c>
      <c r="G585" s="11" t="s">
        <v>258</v>
      </c>
    </row>
    <row r="586" spans="1:7" ht="12.9" customHeight="1" x14ac:dyDescent="0.25">
      <c r="A586" s="160"/>
      <c r="B586" s="12" t="s">
        <v>403</v>
      </c>
      <c r="C586" s="129">
        <v>0</v>
      </c>
      <c r="D586" s="112"/>
      <c r="E586" s="227"/>
      <c r="F586" s="11" t="s">
        <v>354</v>
      </c>
      <c r="G586" s="11" t="s">
        <v>280</v>
      </c>
    </row>
    <row r="587" spans="1:7" ht="12.9" customHeight="1" x14ac:dyDescent="0.25">
      <c r="A587" s="160"/>
      <c r="B587" s="12" t="s">
        <v>404</v>
      </c>
      <c r="C587" s="129">
        <v>0</v>
      </c>
      <c r="D587" s="112"/>
      <c r="E587" s="227"/>
      <c r="F587" s="11" t="s">
        <v>355</v>
      </c>
      <c r="G587" s="11" t="s">
        <v>260</v>
      </c>
    </row>
    <row r="588" spans="1:7" ht="12.9" customHeight="1" x14ac:dyDescent="0.25">
      <c r="A588" s="160"/>
      <c r="B588" s="12" t="s">
        <v>405</v>
      </c>
      <c r="C588" s="129">
        <v>0</v>
      </c>
      <c r="D588" s="112"/>
      <c r="E588" s="227"/>
      <c r="F588" s="11" t="s">
        <v>356</v>
      </c>
      <c r="G588" s="11" t="s">
        <v>260</v>
      </c>
    </row>
    <row r="589" spans="1:7" ht="12.9" customHeight="1" x14ac:dyDescent="0.25">
      <c r="A589" s="160"/>
      <c r="B589" s="12" t="s">
        <v>406</v>
      </c>
      <c r="C589" s="129">
        <v>0</v>
      </c>
      <c r="D589" s="112"/>
      <c r="E589" s="227"/>
      <c r="F589" s="11" t="s">
        <v>357</v>
      </c>
      <c r="G589" s="11" t="s">
        <v>260</v>
      </c>
    </row>
    <row r="590" spans="1:7" ht="12.9" customHeight="1" x14ac:dyDescent="0.25">
      <c r="A590" s="160"/>
      <c r="B590" s="12" t="s">
        <v>407</v>
      </c>
      <c r="C590" s="129">
        <v>0</v>
      </c>
      <c r="D590" s="112"/>
      <c r="E590" s="227"/>
      <c r="F590" s="11" t="s">
        <v>358</v>
      </c>
      <c r="G590" s="11" t="s">
        <v>260</v>
      </c>
    </row>
    <row r="591" spans="1:7" ht="12.9" customHeight="1" x14ac:dyDescent="0.25">
      <c r="A591" s="160"/>
      <c r="B591" s="12" t="s">
        <v>408</v>
      </c>
      <c r="C591" s="129">
        <v>0</v>
      </c>
      <c r="D591" s="112"/>
      <c r="E591" s="227"/>
      <c r="F591" s="11" t="s">
        <v>359</v>
      </c>
      <c r="G591" s="11" t="s">
        <v>260</v>
      </c>
    </row>
    <row r="592" spans="1:7" ht="12.9" customHeight="1" x14ac:dyDescent="0.25">
      <c r="A592" s="160"/>
      <c r="B592" s="12" t="s">
        <v>409</v>
      </c>
      <c r="C592" s="129">
        <v>0</v>
      </c>
      <c r="D592" s="112"/>
      <c r="E592" s="227"/>
      <c r="F592" s="11" t="s">
        <v>360</v>
      </c>
      <c r="G592" s="11" t="s">
        <v>260</v>
      </c>
    </row>
    <row r="593" spans="1:7" ht="12.9" customHeight="1" x14ac:dyDescent="0.25">
      <c r="A593" s="160"/>
      <c r="B593" s="12" t="s">
        <v>410</v>
      </c>
      <c r="C593" s="129">
        <v>0</v>
      </c>
      <c r="D593" s="112"/>
      <c r="E593" s="227"/>
      <c r="F593" s="11" t="s">
        <v>361</v>
      </c>
      <c r="G593" s="11" t="s">
        <v>260</v>
      </c>
    </row>
    <row r="594" spans="1:7" ht="12.9" customHeight="1" x14ac:dyDescent="0.25">
      <c r="A594" s="160"/>
      <c r="B594" s="12" t="s">
        <v>411</v>
      </c>
      <c r="C594" s="129">
        <v>0</v>
      </c>
      <c r="D594" s="112"/>
      <c r="E594" s="227"/>
      <c r="F594" s="11" t="s">
        <v>362</v>
      </c>
      <c r="G594" s="11" t="s">
        <v>258</v>
      </c>
    </row>
    <row r="595" spans="1:7" ht="12.9" customHeight="1" x14ac:dyDescent="0.25">
      <c r="A595" s="160"/>
      <c r="B595" s="12" t="s">
        <v>404</v>
      </c>
      <c r="C595" s="129">
        <v>0</v>
      </c>
      <c r="D595" s="112"/>
      <c r="E595" s="227"/>
      <c r="F595" s="11" t="s">
        <v>363</v>
      </c>
      <c r="G595" s="11" t="s">
        <v>260</v>
      </c>
    </row>
    <row r="596" spans="1:7" ht="12.9" customHeight="1" x14ac:dyDescent="0.25">
      <c r="A596" s="160"/>
      <c r="B596" s="12" t="s">
        <v>405</v>
      </c>
      <c r="C596" s="129">
        <v>0</v>
      </c>
      <c r="D596" s="112"/>
      <c r="E596" s="227"/>
      <c r="F596" s="11" t="s">
        <v>364</v>
      </c>
      <c r="G596" s="11" t="s">
        <v>260</v>
      </c>
    </row>
    <row r="597" spans="1:7" ht="12.9" customHeight="1" x14ac:dyDescent="0.25">
      <c r="A597" s="160"/>
      <c r="B597" s="12" t="s">
        <v>412</v>
      </c>
      <c r="C597" s="129">
        <v>0</v>
      </c>
      <c r="D597" s="112"/>
      <c r="E597" s="227"/>
      <c r="F597" s="11" t="s">
        <v>365</v>
      </c>
      <c r="G597" s="11" t="s">
        <v>280</v>
      </c>
    </row>
    <row r="598" spans="1:7" ht="12.9" customHeight="1" x14ac:dyDescent="0.25">
      <c r="A598" s="160"/>
      <c r="B598" s="12" t="s">
        <v>413</v>
      </c>
      <c r="C598" s="129">
        <v>0</v>
      </c>
      <c r="D598" s="112"/>
      <c r="E598" s="227"/>
      <c r="F598" s="11" t="s">
        <v>366</v>
      </c>
      <c r="G598" s="11" t="s">
        <v>280</v>
      </c>
    </row>
    <row r="599" spans="1:7" ht="12.9" customHeight="1" x14ac:dyDescent="0.25">
      <c r="A599" s="160"/>
      <c r="B599" s="12" t="s">
        <v>414</v>
      </c>
      <c r="C599" s="129">
        <v>0</v>
      </c>
      <c r="D599" s="112"/>
      <c r="E599" s="227"/>
      <c r="F599" s="11" t="s">
        <v>367</v>
      </c>
      <c r="G599" s="11" t="s">
        <v>280</v>
      </c>
    </row>
    <row r="600" spans="1:7" ht="12.9" customHeight="1" x14ac:dyDescent="0.25">
      <c r="A600" s="160"/>
      <c r="B600" s="12" t="s">
        <v>415</v>
      </c>
      <c r="C600" s="129">
        <v>0</v>
      </c>
      <c r="D600" s="112"/>
      <c r="E600" s="227"/>
      <c r="F600" s="11" t="s">
        <v>368</v>
      </c>
      <c r="G600" s="11" t="s">
        <v>280</v>
      </c>
    </row>
    <row r="601" spans="1:7" ht="12.9" customHeight="1" x14ac:dyDescent="0.25">
      <c r="A601" s="160"/>
      <c r="B601" s="12" t="s">
        <v>416</v>
      </c>
      <c r="C601" s="129">
        <v>0</v>
      </c>
      <c r="D601" s="112"/>
      <c r="E601" s="227"/>
      <c r="F601" s="11" t="s">
        <v>369</v>
      </c>
      <c r="G601" s="11" t="s">
        <v>280</v>
      </c>
    </row>
    <row r="602" spans="1:7" ht="12.9" customHeight="1" x14ac:dyDescent="0.25">
      <c r="A602" s="160"/>
      <c r="B602" s="12" t="s">
        <v>417</v>
      </c>
      <c r="C602" s="129">
        <v>0</v>
      </c>
      <c r="D602" s="112"/>
      <c r="E602" s="227"/>
      <c r="F602" s="11" t="s">
        <v>370</v>
      </c>
      <c r="G602" s="11" t="s">
        <v>280</v>
      </c>
    </row>
    <row r="603" spans="1:7" ht="12.9" customHeight="1" x14ac:dyDescent="0.25">
      <c r="A603" s="160"/>
      <c r="B603" s="12" t="s">
        <v>418</v>
      </c>
      <c r="C603" s="129">
        <v>0</v>
      </c>
      <c r="D603" s="112"/>
      <c r="E603" s="227"/>
      <c r="F603" s="11" t="s">
        <v>371</v>
      </c>
      <c r="G603" s="11" t="s">
        <v>280</v>
      </c>
    </row>
    <row r="604" spans="1:7" ht="12.9" customHeight="1" x14ac:dyDescent="0.25">
      <c r="A604" s="160"/>
      <c r="B604" s="12" t="s">
        <v>419</v>
      </c>
      <c r="C604" s="129">
        <v>0</v>
      </c>
      <c r="D604" s="112"/>
      <c r="E604" s="227"/>
      <c r="F604" s="11" t="s">
        <v>372</v>
      </c>
      <c r="G604" s="11" t="s">
        <v>280</v>
      </c>
    </row>
    <row r="605" spans="1:7" ht="12.9" customHeight="1" x14ac:dyDescent="0.25">
      <c r="A605" s="160"/>
      <c r="B605" s="12" t="s">
        <v>420</v>
      </c>
      <c r="C605" s="129">
        <v>0</v>
      </c>
      <c r="D605" s="112"/>
      <c r="E605" s="227"/>
      <c r="F605" s="11" t="s">
        <v>373</v>
      </c>
      <c r="G605" s="11" t="s">
        <v>280</v>
      </c>
    </row>
    <row r="606" spans="1:7" ht="12.9" customHeight="1" x14ac:dyDescent="0.25">
      <c r="A606" s="160"/>
      <c r="B606" s="12" t="s">
        <v>421</v>
      </c>
      <c r="C606" s="129">
        <v>0</v>
      </c>
      <c r="D606" s="112"/>
      <c r="E606" s="227"/>
      <c r="F606" s="11" t="s">
        <v>374</v>
      </c>
      <c r="G606" s="11" t="s">
        <v>280</v>
      </c>
    </row>
    <row r="607" spans="1:7" ht="12.9" customHeight="1" x14ac:dyDescent="0.25">
      <c r="A607" s="160"/>
      <c r="B607" s="12" t="s">
        <v>506</v>
      </c>
      <c r="C607" s="129">
        <v>0</v>
      </c>
      <c r="D607" s="112"/>
      <c r="E607" s="227"/>
      <c r="F607" s="11" t="s">
        <v>422</v>
      </c>
      <c r="G607" s="11" t="s">
        <v>280</v>
      </c>
    </row>
    <row r="608" spans="1:7" ht="12.9" customHeight="1" x14ac:dyDescent="0.25">
      <c r="A608" s="160"/>
      <c r="B608" s="12" t="s">
        <v>506</v>
      </c>
      <c r="C608" s="129">
        <v>0</v>
      </c>
      <c r="D608" s="112"/>
      <c r="E608" s="227"/>
      <c r="F608" s="11" t="s">
        <v>423</v>
      </c>
      <c r="G608" s="11" t="s">
        <v>280</v>
      </c>
    </row>
    <row r="609" spans="1:7" ht="12.9" customHeight="1" x14ac:dyDescent="0.25">
      <c r="A609" s="160"/>
      <c r="B609" s="12" t="s">
        <v>1592</v>
      </c>
      <c r="C609" s="129">
        <v>0</v>
      </c>
      <c r="D609" s="112"/>
      <c r="E609" s="227"/>
      <c r="F609" s="11" t="s">
        <v>1588</v>
      </c>
      <c r="G609" s="11" t="s">
        <v>425</v>
      </c>
    </row>
    <row r="610" spans="1:7" ht="12.9" customHeight="1" x14ac:dyDescent="0.25">
      <c r="A610" s="160"/>
      <c r="B610" s="12" t="s">
        <v>1593</v>
      </c>
      <c r="C610" s="129">
        <v>0</v>
      </c>
      <c r="D610" s="112"/>
      <c r="E610" s="227"/>
      <c r="F610" s="11" t="s">
        <v>1589</v>
      </c>
      <c r="G610" s="11" t="s">
        <v>425</v>
      </c>
    </row>
    <row r="611" spans="1:7" ht="12.9" customHeight="1" x14ac:dyDescent="0.25">
      <c r="A611" s="160"/>
      <c r="B611" s="12" t="s">
        <v>507</v>
      </c>
      <c r="C611" s="129">
        <v>5068643</v>
      </c>
      <c r="D611" s="112"/>
      <c r="E611" s="227"/>
      <c r="F611" s="11" t="s">
        <v>424</v>
      </c>
      <c r="G611" s="11" t="s">
        <v>425</v>
      </c>
    </row>
    <row r="612" spans="1:7" ht="12.9" customHeight="1" x14ac:dyDescent="0.25">
      <c r="A612" s="160"/>
      <c r="B612" s="12" t="s">
        <v>508</v>
      </c>
      <c r="C612" s="129">
        <v>8639944</v>
      </c>
      <c r="D612" s="112"/>
      <c r="E612" s="227"/>
      <c r="F612" s="11" t="s">
        <v>426</v>
      </c>
      <c r="G612" s="11" t="s">
        <v>425</v>
      </c>
    </row>
    <row r="613" spans="1:7" ht="12.9" customHeight="1" x14ac:dyDescent="0.25">
      <c r="A613" s="160"/>
      <c r="B613" s="12" t="s">
        <v>509</v>
      </c>
      <c r="C613" s="129">
        <v>0</v>
      </c>
      <c r="D613" s="112"/>
      <c r="E613" s="227"/>
      <c r="F613" s="11" t="s">
        <v>427</v>
      </c>
      <c r="G613" s="11" t="s">
        <v>280</v>
      </c>
    </row>
    <row r="614" spans="1:7" ht="12.9" customHeight="1" x14ac:dyDescent="0.25">
      <c r="A614" s="160"/>
      <c r="B614" s="12" t="s">
        <v>510</v>
      </c>
      <c r="C614" s="129">
        <v>0</v>
      </c>
      <c r="D614" s="112"/>
      <c r="E614" s="227"/>
      <c r="F614" s="11" t="s">
        <v>428</v>
      </c>
      <c r="G614" s="11" t="s">
        <v>280</v>
      </c>
    </row>
    <row r="615" spans="1:7" ht="12.9" customHeight="1" x14ac:dyDescent="0.25">
      <c r="A615" s="160"/>
      <c r="B615" s="12" t="s">
        <v>511</v>
      </c>
      <c r="C615" s="129">
        <v>114925</v>
      </c>
      <c r="D615" s="112"/>
      <c r="E615" s="227"/>
      <c r="F615" s="11" t="s">
        <v>429</v>
      </c>
      <c r="G615" s="11" t="s">
        <v>258</v>
      </c>
    </row>
    <row r="616" spans="1:7" ht="12.9" customHeight="1" x14ac:dyDescent="0.25">
      <c r="A616" s="160"/>
      <c r="B616" s="12" t="s">
        <v>512</v>
      </c>
      <c r="C616" s="129">
        <v>0</v>
      </c>
      <c r="D616" s="112"/>
      <c r="E616" s="227"/>
      <c r="F616" s="11" t="s">
        <v>430</v>
      </c>
      <c r="G616" s="11" t="s">
        <v>280</v>
      </c>
    </row>
    <row r="617" spans="1:7" ht="12.9" customHeight="1" x14ac:dyDescent="0.25">
      <c r="A617" s="160"/>
      <c r="B617" s="12" t="s">
        <v>513</v>
      </c>
      <c r="C617" s="129">
        <v>0</v>
      </c>
      <c r="D617" s="112"/>
      <c r="E617" s="227"/>
      <c r="F617" s="11" t="s">
        <v>431</v>
      </c>
      <c r="G617" s="11" t="s">
        <v>280</v>
      </c>
    </row>
    <row r="618" spans="1:7" ht="12.9" customHeight="1" x14ac:dyDescent="0.25">
      <c r="A618" s="160"/>
      <c r="B618" s="12" t="s">
        <v>514</v>
      </c>
      <c r="C618" s="129">
        <v>0</v>
      </c>
      <c r="D618" s="112"/>
      <c r="E618" s="227"/>
      <c r="F618" s="11" t="s">
        <v>432</v>
      </c>
      <c r="G618" s="11" t="s">
        <v>280</v>
      </c>
    </row>
    <row r="619" spans="1:7" ht="12.9" customHeight="1" x14ac:dyDescent="0.25">
      <c r="A619" s="160"/>
      <c r="B619" s="12" t="s">
        <v>515</v>
      </c>
      <c r="C619" s="129">
        <v>0</v>
      </c>
      <c r="D619" s="112"/>
      <c r="E619" s="227"/>
      <c r="F619" s="11" t="s">
        <v>433</v>
      </c>
      <c r="G619" s="11" t="s">
        <v>260</v>
      </c>
    </row>
    <row r="620" spans="1:7" ht="12.9" customHeight="1" x14ac:dyDescent="0.25">
      <c r="A620" s="160"/>
      <c r="B620" s="12" t="s">
        <v>1594</v>
      </c>
      <c r="C620" s="129">
        <v>0</v>
      </c>
      <c r="D620" s="112"/>
      <c r="E620" s="227"/>
      <c r="F620" s="11" t="s">
        <v>434</v>
      </c>
      <c r="G620" s="11" t="s">
        <v>260</v>
      </c>
    </row>
    <row r="621" spans="1:7" ht="12.9" customHeight="1" x14ac:dyDescent="0.25">
      <c r="A621" s="160"/>
      <c r="B621" s="12" t="s">
        <v>518</v>
      </c>
      <c r="C621" s="129">
        <v>16262495</v>
      </c>
      <c r="D621" s="112"/>
      <c r="E621" s="227"/>
      <c r="F621" s="11" t="s">
        <v>437</v>
      </c>
      <c r="G621" s="11" t="s">
        <v>438</v>
      </c>
    </row>
    <row r="622" spans="1:7" ht="12.9" customHeight="1" x14ac:dyDescent="0.25">
      <c r="A622" s="160"/>
      <c r="B622" s="223" t="s">
        <v>1673</v>
      </c>
      <c r="C622" s="217">
        <v>42031</v>
      </c>
      <c r="D622" s="150"/>
      <c r="E622" s="159"/>
      <c r="F622" s="223" t="s">
        <v>1670</v>
      </c>
      <c r="G622" s="223" t="s">
        <v>1386</v>
      </c>
    </row>
    <row r="623" spans="1:7" ht="12.9" customHeight="1" x14ac:dyDescent="0.25">
      <c r="A623" s="160"/>
      <c r="B623" s="223" t="s">
        <v>1674</v>
      </c>
      <c r="C623" s="217">
        <v>606582</v>
      </c>
      <c r="D623" s="150"/>
      <c r="E623" s="159"/>
      <c r="F623" s="223" t="s">
        <v>1671</v>
      </c>
      <c r="G623" s="223" t="s">
        <v>1386</v>
      </c>
    </row>
    <row r="624" spans="1:7" ht="12.9" customHeight="1" x14ac:dyDescent="0.25">
      <c r="A624" s="160"/>
      <c r="B624" s="223" t="s">
        <v>1675</v>
      </c>
      <c r="C624" s="217">
        <v>424816</v>
      </c>
      <c r="D624" s="150"/>
      <c r="E624" s="159"/>
      <c r="F624" s="223" t="s">
        <v>1672</v>
      </c>
      <c r="G624" s="223" t="s">
        <v>1386</v>
      </c>
    </row>
    <row r="625" spans="1:7" ht="12.9" customHeight="1" x14ac:dyDescent="0.25">
      <c r="A625" s="160"/>
      <c r="B625" s="223" t="s">
        <v>1066</v>
      </c>
      <c r="C625" s="217">
        <v>0</v>
      </c>
      <c r="D625" s="150"/>
      <c r="E625" s="159"/>
      <c r="F625" s="223" t="s">
        <v>1116</v>
      </c>
      <c r="G625" s="223" t="s">
        <v>1386</v>
      </c>
    </row>
    <row r="626" spans="1:7" ht="12.9" customHeight="1" x14ac:dyDescent="0.25">
      <c r="A626" s="160"/>
      <c r="B626" s="223" t="s">
        <v>1067</v>
      </c>
      <c r="C626" s="217">
        <v>0</v>
      </c>
      <c r="D626" s="150"/>
      <c r="E626" s="159"/>
      <c r="F626" s="223" t="s">
        <v>1117</v>
      </c>
      <c r="G626" s="223" t="s">
        <v>1386</v>
      </c>
    </row>
    <row r="627" spans="1:7" ht="12.9" customHeight="1" x14ac:dyDescent="0.25">
      <c r="A627" s="160"/>
      <c r="B627" s="223" t="s">
        <v>1067</v>
      </c>
      <c r="C627" s="217">
        <v>0</v>
      </c>
      <c r="D627" s="150"/>
      <c r="E627" s="159"/>
      <c r="F627" s="223" t="s">
        <v>1118</v>
      </c>
      <c r="G627" s="223" t="s">
        <v>1386</v>
      </c>
    </row>
    <row r="628" spans="1:7" ht="12.9" customHeight="1" x14ac:dyDescent="0.25">
      <c r="A628" s="160"/>
      <c r="B628" s="223" t="s">
        <v>1068</v>
      </c>
      <c r="C628" s="217">
        <v>0</v>
      </c>
      <c r="D628" s="150"/>
      <c r="E628" s="159"/>
      <c r="F628" s="223" t="s">
        <v>1119</v>
      </c>
      <c r="G628" s="223" t="s">
        <v>1386</v>
      </c>
    </row>
    <row r="629" spans="1:7" ht="12.9" customHeight="1" x14ac:dyDescent="0.25">
      <c r="A629" s="160"/>
      <c r="B629" s="223" t="s">
        <v>1069</v>
      </c>
      <c r="C629" s="217">
        <v>0</v>
      </c>
      <c r="D629" s="150"/>
      <c r="E629" s="159"/>
      <c r="F629" s="223" t="s">
        <v>1120</v>
      </c>
      <c r="G629" s="223" t="s">
        <v>1386</v>
      </c>
    </row>
    <row r="630" spans="1:7" ht="12.9" customHeight="1" x14ac:dyDescent="0.25">
      <c r="A630" s="160"/>
      <c r="B630" s="223" t="s">
        <v>1069</v>
      </c>
      <c r="C630" s="217">
        <v>0</v>
      </c>
      <c r="D630" s="150"/>
      <c r="E630" s="159"/>
      <c r="F630" s="223" t="s">
        <v>1121</v>
      </c>
      <c r="G630" s="223" t="s">
        <v>1386</v>
      </c>
    </row>
    <row r="631" spans="1:7" ht="12.9" customHeight="1" x14ac:dyDescent="0.25">
      <c r="A631" s="160"/>
      <c r="B631" s="223" t="s">
        <v>1069</v>
      </c>
      <c r="C631" s="217">
        <v>0</v>
      </c>
      <c r="D631" s="150"/>
      <c r="E631" s="159"/>
      <c r="F631" s="223" t="s">
        <v>1122</v>
      </c>
      <c r="G631" s="223" t="s">
        <v>1386</v>
      </c>
    </row>
    <row r="632" spans="1:7" ht="12.9" customHeight="1" x14ac:dyDescent="0.25">
      <c r="A632" s="160"/>
      <c r="B632" s="223" t="s">
        <v>1070</v>
      </c>
      <c r="C632" s="217">
        <v>0</v>
      </c>
      <c r="D632" s="150"/>
      <c r="E632" s="159"/>
      <c r="F632" s="223" t="s">
        <v>1123</v>
      </c>
      <c r="G632" s="223" t="s">
        <v>1386</v>
      </c>
    </row>
    <row r="633" spans="1:7" ht="12.9" customHeight="1" x14ac:dyDescent="0.25">
      <c r="A633" s="160"/>
      <c r="B633" s="223" t="s">
        <v>1070</v>
      </c>
      <c r="C633" s="217">
        <v>0</v>
      </c>
      <c r="D633" s="150"/>
      <c r="E633" s="159"/>
      <c r="F633" s="223" t="s">
        <v>1124</v>
      </c>
      <c r="G633" s="223" t="s">
        <v>1386</v>
      </c>
    </row>
    <row r="634" spans="1:7" ht="12.9" customHeight="1" x14ac:dyDescent="0.25">
      <c r="A634" s="160"/>
      <c r="B634" s="223" t="s">
        <v>1070</v>
      </c>
      <c r="C634" s="217">
        <v>0</v>
      </c>
      <c r="D634" s="150"/>
      <c r="E634" s="159"/>
      <c r="F634" s="223" t="s">
        <v>1125</v>
      </c>
      <c r="G634" s="223" t="s">
        <v>1386</v>
      </c>
    </row>
    <row r="635" spans="1:7" ht="12.9" customHeight="1" x14ac:dyDescent="0.25">
      <c r="A635" s="160"/>
      <c r="B635" s="223" t="s">
        <v>1071</v>
      </c>
      <c r="C635" s="217">
        <v>0</v>
      </c>
      <c r="D635" s="150"/>
      <c r="E635" s="159"/>
      <c r="F635" s="223" t="s">
        <v>1126</v>
      </c>
      <c r="G635" s="223" t="s">
        <v>1386</v>
      </c>
    </row>
    <row r="636" spans="1:7" ht="12.9" customHeight="1" x14ac:dyDescent="0.25">
      <c r="A636" s="160"/>
      <c r="B636" s="223" t="s">
        <v>1071</v>
      </c>
      <c r="C636" s="217">
        <v>0</v>
      </c>
      <c r="D636" s="150"/>
      <c r="E636" s="159"/>
      <c r="F636" s="223" t="s">
        <v>1127</v>
      </c>
      <c r="G636" s="223" t="s">
        <v>1386</v>
      </c>
    </row>
    <row r="637" spans="1:7" ht="12.9" customHeight="1" x14ac:dyDescent="0.25">
      <c r="A637" s="160"/>
      <c r="B637" s="223" t="s">
        <v>1072</v>
      </c>
      <c r="C637" s="217">
        <v>0</v>
      </c>
      <c r="D637" s="150"/>
      <c r="E637" s="159"/>
      <c r="F637" s="223" t="s">
        <v>1128</v>
      </c>
      <c r="G637" s="223" t="s">
        <v>1386</v>
      </c>
    </row>
    <row r="638" spans="1:7" ht="12.9" customHeight="1" x14ac:dyDescent="0.25">
      <c r="A638" s="160"/>
      <c r="B638" s="223" t="s">
        <v>1073</v>
      </c>
      <c r="C638" s="217">
        <v>0</v>
      </c>
      <c r="D638" s="150"/>
      <c r="E638" s="159"/>
      <c r="F638" s="223" t="s">
        <v>1129</v>
      </c>
      <c r="G638" s="223" t="s">
        <v>1386</v>
      </c>
    </row>
    <row r="639" spans="1:7" ht="12.9" customHeight="1" x14ac:dyDescent="0.25">
      <c r="A639" s="160"/>
      <c r="B639" s="223" t="s">
        <v>1074</v>
      </c>
      <c r="C639" s="217">
        <v>0</v>
      </c>
      <c r="D639" s="150"/>
      <c r="E639" s="159"/>
      <c r="F639" s="223" t="s">
        <v>1130</v>
      </c>
      <c r="G639" s="223" t="s">
        <v>1386</v>
      </c>
    </row>
    <row r="640" spans="1:7" ht="12.9" customHeight="1" x14ac:dyDescent="0.25">
      <c r="A640" s="160"/>
      <c r="B640" s="223" t="s">
        <v>1075</v>
      </c>
      <c r="C640" s="217">
        <v>0</v>
      </c>
      <c r="D640" s="150"/>
      <c r="E640" s="159"/>
      <c r="F640" s="223" t="s">
        <v>1131</v>
      </c>
      <c r="G640" s="223" t="s">
        <v>1386</v>
      </c>
    </row>
    <row r="641" spans="1:7" ht="12.9" customHeight="1" x14ac:dyDescent="0.25">
      <c r="A641" s="160"/>
      <c r="B641" s="223" t="s">
        <v>1075</v>
      </c>
      <c r="C641" s="217">
        <v>0</v>
      </c>
      <c r="D641" s="150"/>
      <c r="E641" s="159"/>
      <c r="F641" s="223" t="s">
        <v>1132</v>
      </c>
      <c r="G641" s="223" t="s">
        <v>1386</v>
      </c>
    </row>
    <row r="642" spans="1:7" ht="12.9" customHeight="1" x14ac:dyDescent="0.25">
      <c r="A642" s="160"/>
      <c r="B642" s="223" t="s">
        <v>1075</v>
      </c>
      <c r="C642" s="217">
        <v>0</v>
      </c>
      <c r="D642" s="150"/>
      <c r="E642" s="159"/>
      <c r="F642" s="223" t="s">
        <v>1133</v>
      </c>
      <c r="G642" s="223" t="s">
        <v>1386</v>
      </c>
    </row>
    <row r="643" spans="1:7" ht="12.9" customHeight="1" x14ac:dyDescent="0.25">
      <c r="A643" s="160"/>
      <c r="B643" s="223" t="s">
        <v>1075</v>
      </c>
      <c r="C643" s="217">
        <v>0</v>
      </c>
      <c r="D643" s="150"/>
      <c r="E643" s="159"/>
      <c r="F643" s="223" t="s">
        <v>1134</v>
      </c>
      <c r="G643" s="223" t="s">
        <v>1386</v>
      </c>
    </row>
    <row r="644" spans="1:7" ht="12.9" customHeight="1" x14ac:dyDescent="0.25">
      <c r="A644" s="160"/>
      <c r="B644" s="223" t="s">
        <v>1075</v>
      </c>
      <c r="C644" s="217">
        <v>0</v>
      </c>
      <c r="D644" s="150"/>
      <c r="E644" s="159"/>
      <c r="F644" s="223" t="s">
        <v>1135</v>
      </c>
      <c r="G644" s="223" t="s">
        <v>1386</v>
      </c>
    </row>
    <row r="645" spans="1:7" ht="12.9" customHeight="1" x14ac:dyDescent="0.25">
      <c r="A645" s="160"/>
      <c r="B645" s="223" t="s">
        <v>1075</v>
      </c>
      <c r="C645" s="217">
        <v>0</v>
      </c>
      <c r="D645" s="150"/>
      <c r="E645" s="159"/>
      <c r="F645" s="223" t="s">
        <v>1136</v>
      </c>
      <c r="G645" s="223" t="s">
        <v>1386</v>
      </c>
    </row>
    <row r="646" spans="1:7" ht="12.9" customHeight="1" x14ac:dyDescent="0.25">
      <c r="A646" s="160"/>
      <c r="B646" s="223" t="s">
        <v>1075</v>
      </c>
      <c r="C646" s="217">
        <v>0</v>
      </c>
      <c r="D646" s="150"/>
      <c r="E646" s="159"/>
      <c r="F646" s="223" t="s">
        <v>1137</v>
      </c>
      <c r="G646" s="223" t="s">
        <v>1386</v>
      </c>
    </row>
    <row r="647" spans="1:7" ht="12.9" customHeight="1" x14ac:dyDescent="0.25">
      <c r="A647" s="160"/>
      <c r="B647" s="223" t="s">
        <v>1075</v>
      </c>
      <c r="C647" s="217">
        <v>0</v>
      </c>
      <c r="D647" s="150"/>
      <c r="E647" s="159"/>
      <c r="F647" s="223" t="s">
        <v>1138</v>
      </c>
      <c r="G647" s="223" t="s">
        <v>1386</v>
      </c>
    </row>
    <row r="648" spans="1:7" ht="12.9" customHeight="1" x14ac:dyDescent="0.25">
      <c r="A648" s="160"/>
      <c r="B648" s="223" t="s">
        <v>1075</v>
      </c>
      <c r="C648" s="217">
        <v>0</v>
      </c>
      <c r="D648" s="150"/>
      <c r="E648" s="159"/>
      <c r="F648" s="223" t="s">
        <v>1139</v>
      </c>
      <c r="G648" s="223" t="s">
        <v>1386</v>
      </c>
    </row>
    <row r="649" spans="1:7" ht="12.9" customHeight="1" x14ac:dyDescent="0.25">
      <c r="A649" s="160"/>
      <c r="B649" s="223" t="s">
        <v>1075</v>
      </c>
      <c r="C649" s="217">
        <v>0</v>
      </c>
      <c r="D649" s="150"/>
      <c r="E649" s="159"/>
      <c r="F649" s="223" t="s">
        <v>1140</v>
      </c>
      <c r="G649" s="223" t="s">
        <v>1386</v>
      </c>
    </row>
    <row r="650" spans="1:7" ht="12.9" customHeight="1" x14ac:dyDescent="0.25">
      <c r="A650" s="160"/>
      <c r="B650" s="223" t="s">
        <v>1075</v>
      </c>
      <c r="C650" s="217">
        <v>0</v>
      </c>
      <c r="D650" s="150"/>
      <c r="E650" s="159"/>
      <c r="F650" s="223" t="s">
        <v>1141</v>
      </c>
      <c r="G650" s="223" t="s">
        <v>1386</v>
      </c>
    </row>
    <row r="651" spans="1:7" ht="12.9" customHeight="1" x14ac:dyDescent="0.25">
      <c r="A651" s="160"/>
      <c r="B651" s="223" t="s">
        <v>1075</v>
      </c>
      <c r="C651" s="217">
        <v>0</v>
      </c>
      <c r="D651" s="150"/>
      <c r="E651" s="159"/>
      <c r="F651" s="223" t="s">
        <v>1142</v>
      </c>
      <c r="G651" s="223" t="s">
        <v>1386</v>
      </c>
    </row>
    <row r="652" spans="1:7" ht="12.9" customHeight="1" x14ac:dyDescent="0.25">
      <c r="A652" s="160"/>
      <c r="B652" s="223" t="s">
        <v>1075</v>
      </c>
      <c r="C652" s="217">
        <v>0</v>
      </c>
      <c r="D652" s="150"/>
      <c r="E652" s="159"/>
      <c r="F652" s="223" t="s">
        <v>1143</v>
      </c>
      <c r="G652" s="223" t="s">
        <v>1386</v>
      </c>
    </row>
    <row r="653" spans="1:7" ht="12.9" customHeight="1" x14ac:dyDescent="0.25">
      <c r="A653" s="160"/>
      <c r="B653" s="223" t="s">
        <v>1075</v>
      </c>
      <c r="C653" s="217">
        <v>0</v>
      </c>
      <c r="D653" s="150"/>
      <c r="E653" s="159"/>
      <c r="F653" s="223" t="s">
        <v>1144</v>
      </c>
      <c r="G653" s="223" t="s">
        <v>1386</v>
      </c>
    </row>
    <row r="654" spans="1:7" ht="12.9" customHeight="1" x14ac:dyDescent="0.25">
      <c r="A654" s="160"/>
      <c r="B654" s="223" t="s">
        <v>1075</v>
      </c>
      <c r="C654" s="217">
        <v>0</v>
      </c>
      <c r="D654" s="150"/>
      <c r="E654" s="159"/>
      <c r="F654" s="223" t="s">
        <v>1145</v>
      </c>
      <c r="G654" s="223" t="s">
        <v>1386</v>
      </c>
    </row>
    <row r="655" spans="1:7" ht="12.9" customHeight="1" x14ac:dyDescent="0.25">
      <c r="A655" s="160"/>
      <c r="B655" s="223" t="s">
        <v>1075</v>
      </c>
      <c r="C655" s="217">
        <v>0</v>
      </c>
      <c r="D655" s="150"/>
      <c r="E655" s="159"/>
      <c r="F655" s="223" t="s">
        <v>1146</v>
      </c>
      <c r="G655" s="223" t="s">
        <v>1386</v>
      </c>
    </row>
    <row r="656" spans="1:7" ht="12.9" customHeight="1" x14ac:dyDescent="0.25">
      <c r="A656" s="160"/>
      <c r="B656" s="223" t="s">
        <v>1075</v>
      </c>
      <c r="C656" s="217">
        <v>0</v>
      </c>
      <c r="D656" s="150"/>
      <c r="E656" s="159"/>
      <c r="F656" s="223" t="s">
        <v>1147</v>
      </c>
      <c r="G656" s="223" t="s">
        <v>1386</v>
      </c>
    </row>
    <row r="657" spans="1:7" ht="12.9" customHeight="1" x14ac:dyDescent="0.25">
      <c r="A657" s="160"/>
      <c r="B657" s="223" t="s">
        <v>1075</v>
      </c>
      <c r="C657" s="217">
        <v>0</v>
      </c>
      <c r="D657" s="150"/>
      <c r="E657" s="159"/>
      <c r="F657" s="223" t="s">
        <v>1148</v>
      </c>
      <c r="G657" s="223" t="s">
        <v>1386</v>
      </c>
    </row>
    <row r="658" spans="1:7" ht="12.9" customHeight="1" x14ac:dyDescent="0.25">
      <c r="A658" s="160"/>
      <c r="B658" s="223" t="s">
        <v>1075</v>
      </c>
      <c r="C658" s="217">
        <v>0</v>
      </c>
      <c r="D658" s="150"/>
      <c r="E658" s="159"/>
      <c r="F658" s="223" t="s">
        <v>1149</v>
      </c>
      <c r="G658" s="223" t="s">
        <v>1386</v>
      </c>
    </row>
    <row r="659" spans="1:7" ht="12.9" customHeight="1" x14ac:dyDescent="0.25">
      <c r="A659" s="160"/>
      <c r="B659" s="223" t="s">
        <v>1075</v>
      </c>
      <c r="C659" s="217">
        <v>0</v>
      </c>
      <c r="D659" s="150"/>
      <c r="E659" s="159"/>
      <c r="F659" s="223" t="s">
        <v>1150</v>
      </c>
      <c r="G659" s="223" t="s">
        <v>1386</v>
      </c>
    </row>
    <row r="660" spans="1:7" ht="12.9" customHeight="1" x14ac:dyDescent="0.25">
      <c r="A660" s="160"/>
      <c r="B660" s="223" t="s">
        <v>1075</v>
      </c>
      <c r="C660" s="217">
        <v>0</v>
      </c>
      <c r="D660" s="150"/>
      <c r="E660" s="159"/>
      <c r="F660" s="223" t="s">
        <v>1151</v>
      </c>
      <c r="G660" s="223" t="s">
        <v>1386</v>
      </c>
    </row>
    <row r="661" spans="1:7" ht="12.9" customHeight="1" x14ac:dyDescent="0.25">
      <c r="A661" s="160"/>
      <c r="B661" s="223" t="s">
        <v>1075</v>
      </c>
      <c r="C661" s="217">
        <v>0</v>
      </c>
      <c r="D661" s="150"/>
      <c r="E661" s="159"/>
      <c r="F661" s="223" t="s">
        <v>1152</v>
      </c>
      <c r="G661" s="223" t="s">
        <v>1386</v>
      </c>
    </row>
    <row r="662" spans="1:7" ht="12.9" customHeight="1" x14ac:dyDescent="0.25">
      <c r="A662" s="160"/>
      <c r="B662" s="223" t="s">
        <v>1075</v>
      </c>
      <c r="C662" s="217">
        <v>0</v>
      </c>
      <c r="D662" s="150"/>
      <c r="E662" s="159"/>
      <c r="F662" s="223" t="s">
        <v>1153</v>
      </c>
      <c r="G662" s="223" t="s">
        <v>1386</v>
      </c>
    </row>
    <row r="663" spans="1:7" ht="12.9" customHeight="1" x14ac:dyDescent="0.25">
      <c r="A663" s="160"/>
      <c r="B663" s="223" t="s">
        <v>1075</v>
      </c>
      <c r="C663" s="217">
        <v>0</v>
      </c>
      <c r="D663" s="150"/>
      <c r="E663" s="159"/>
      <c r="F663" s="223" t="s">
        <v>1154</v>
      </c>
      <c r="G663" s="223" t="s">
        <v>1386</v>
      </c>
    </row>
    <row r="664" spans="1:7" ht="12.9" customHeight="1" x14ac:dyDescent="0.25">
      <c r="A664" s="160"/>
      <c r="B664" s="223" t="s">
        <v>1075</v>
      </c>
      <c r="C664" s="217">
        <v>0</v>
      </c>
      <c r="D664" s="150"/>
      <c r="E664" s="159"/>
      <c r="F664" s="223" t="s">
        <v>1155</v>
      </c>
      <c r="G664" s="223" t="s">
        <v>1386</v>
      </c>
    </row>
    <row r="665" spans="1:7" ht="12.9" customHeight="1" x14ac:dyDescent="0.25">
      <c r="A665" s="160"/>
      <c r="B665" s="223" t="s">
        <v>1075</v>
      </c>
      <c r="C665" s="217">
        <v>0</v>
      </c>
      <c r="D665" s="150"/>
      <c r="E665" s="159"/>
      <c r="F665" s="223" t="s">
        <v>1156</v>
      </c>
      <c r="G665" s="223" t="s">
        <v>1386</v>
      </c>
    </row>
    <row r="666" spans="1:7" ht="12.9" customHeight="1" x14ac:dyDescent="0.25">
      <c r="A666" s="160"/>
      <c r="B666" s="223" t="s">
        <v>1075</v>
      </c>
      <c r="C666" s="217">
        <v>0</v>
      </c>
      <c r="D666" s="150"/>
      <c r="E666" s="159"/>
      <c r="F666" s="223" t="s">
        <v>1157</v>
      </c>
      <c r="G666" s="223" t="s">
        <v>1386</v>
      </c>
    </row>
    <row r="667" spans="1:7" ht="12.9" customHeight="1" x14ac:dyDescent="0.25">
      <c r="A667" s="160"/>
      <c r="B667" s="223" t="s">
        <v>1075</v>
      </c>
      <c r="C667" s="217">
        <v>0</v>
      </c>
      <c r="D667" s="150"/>
      <c r="E667" s="159"/>
      <c r="F667" s="223" t="s">
        <v>1158</v>
      </c>
      <c r="G667" s="223" t="s">
        <v>1386</v>
      </c>
    </row>
    <row r="668" spans="1:7" ht="12.9" customHeight="1" x14ac:dyDescent="0.25">
      <c r="A668" s="160"/>
      <c r="B668" s="223" t="s">
        <v>1075</v>
      </c>
      <c r="C668" s="217">
        <v>0</v>
      </c>
      <c r="D668" s="150"/>
      <c r="E668" s="159"/>
      <c r="F668" s="223" t="s">
        <v>1159</v>
      </c>
      <c r="G668" s="223" t="s">
        <v>1386</v>
      </c>
    </row>
    <row r="669" spans="1:7" ht="12.9" customHeight="1" x14ac:dyDescent="0.25">
      <c r="A669" s="160"/>
      <c r="B669" s="223" t="s">
        <v>1075</v>
      </c>
      <c r="C669" s="217">
        <v>0</v>
      </c>
      <c r="D669" s="150"/>
      <c r="E669" s="159"/>
      <c r="F669" s="223" t="s">
        <v>1160</v>
      </c>
      <c r="G669" s="223" t="s">
        <v>1386</v>
      </c>
    </row>
    <row r="670" spans="1:7" ht="12.9" customHeight="1" x14ac:dyDescent="0.25">
      <c r="A670" s="160"/>
      <c r="B670" s="223" t="s">
        <v>1075</v>
      </c>
      <c r="C670" s="217">
        <v>0</v>
      </c>
      <c r="D670" s="150"/>
      <c r="E670" s="159"/>
      <c r="F670" s="223" t="s">
        <v>1161</v>
      </c>
      <c r="G670" s="223" t="s">
        <v>1386</v>
      </c>
    </row>
    <row r="671" spans="1:7" ht="12.9" customHeight="1" x14ac:dyDescent="0.25">
      <c r="A671" s="160"/>
      <c r="B671" s="223" t="s">
        <v>1075</v>
      </c>
      <c r="C671" s="217">
        <v>0</v>
      </c>
      <c r="D671" s="150"/>
      <c r="E671" s="159"/>
      <c r="F671" s="223" t="s">
        <v>1162</v>
      </c>
      <c r="G671" s="223" t="s">
        <v>1386</v>
      </c>
    </row>
    <row r="672" spans="1:7" ht="12.9" customHeight="1" x14ac:dyDescent="0.25">
      <c r="A672" s="160"/>
      <c r="B672" s="223" t="s">
        <v>1075</v>
      </c>
      <c r="C672" s="217">
        <v>0</v>
      </c>
      <c r="D672" s="150"/>
      <c r="E672" s="159"/>
      <c r="F672" s="223" t="s">
        <v>1163</v>
      </c>
      <c r="G672" s="223" t="s">
        <v>1386</v>
      </c>
    </row>
    <row r="673" spans="1:7" ht="12.9" customHeight="1" x14ac:dyDescent="0.25">
      <c r="A673" s="160"/>
      <c r="B673" s="223" t="s">
        <v>1075</v>
      </c>
      <c r="C673" s="217">
        <v>0</v>
      </c>
      <c r="D673" s="150"/>
      <c r="E673" s="159"/>
      <c r="F673" s="223" t="s">
        <v>1164</v>
      </c>
      <c r="G673" s="223" t="s">
        <v>1386</v>
      </c>
    </row>
    <row r="674" spans="1:7" ht="12.9" customHeight="1" x14ac:dyDescent="0.25">
      <c r="A674" s="160"/>
      <c r="B674" s="223" t="s">
        <v>1075</v>
      </c>
      <c r="C674" s="217">
        <v>0</v>
      </c>
      <c r="D674" s="150"/>
      <c r="E674" s="159"/>
      <c r="F674" s="223" t="s">
        <v>1165</v>
      </c>
      <c r="G674" s="223" t="s">
        <v>1386</v>
      </c>
    </row>
    <row r="675" spans="1:7" ht="12.9" customHeight="1" x14ac:dyDescent="0.25">
      <c r="A675" s="160"/>
      <c r="B675" s="223" t="s">
        <v>1075</v>
      </c>
      <c r="C675" s="217">
        <v>0</v>
      </c>
      <c r="D675" s="150"/>
      <c r="E675" s="159"/>
      <c r="F675" s="223" t="s">
        <v>1166</v>
      </c>
      <c r="G675" s="223" t="s">
        <v>1386</v>
      </c>
    </row>
    <row r="676" spans="1:7" ht="12.9" customHeight="1" x14ac:dyDescent="0.25">
      <c r="A676" s="160"/>
      <c r="B676" s="223" t="s">
        <v>1075</v>
      </c>
      <c r="C676" s="217">
        <v>0</v>
      </c>
      <c r="D676" s="150"/>
      <c r="E676" s="159"/>
      <c r="F676" s="223" t="s">
        <v>1167</v>
      </c>
      <c r="G676" s="223" t="s">
        <v>1386</v>
      </c>
    </row>
    <row r="677" spans="1:7" ht="12.9" customHeight="1" x14ac:dyDescent="0.25">
      <c r="A677" s="160"/>
      <c r="B677" s="223" t="s">
        <v>1075</v>
      </c>
      <c r="C677" s="217">
        <v>0</v>
      </c>
      <c r="D677" s="150"/>
      <c r="E677" s="159"/>
      <c r="F677" s="223" t="s">
        <v>1168</v>
      </c>
      <c r="G677" s="223" t="s">
        <v>1386</v>
      </c>
    </row>
    <row r="678" spans="1:7" ht="12.9" customHeight="1" x14ac:dyDescent="0.25">
      <c r="A678" s="160"/>
      <c r="B678" s="223" t="s">
        <v>1075</v>
      </c>
      <c r="C678" s="217">
        <v>0</v>
      </c>
      <c r="D678" s="150"/>
      <c r="E678" s="159"/>
      <c r="F678" s="223" t="s">
        <v>1169</v>
      </c>
      <c r="G678" s="223" t="s">
        <v>1386</v>
      </c>
    </row>
    <row r="679" spans="1:7" ht="12.9" customHeight="1" x14ac:dyDescent="0.25">
      <c r="A679" s="160"/>
      <c r="B679" s="223" t="s">
        <v>1075</v>
      </c>
      <c r="C679" s="217">
        <v>0</v>
      </c>
      <c r="D679" s="150"/>
      <c r="E679" s="159"/>
      <c r="F679" s="223" t="s">
        <v>1170</v>
      </c>
      <c r="G679" s="223" t="s">
        <v>1386</v>
      </c>
    </row>
    <row r="680" spans="1:7" ht="12.9" customHeight="1" x14ac:dyDescent="0.25">
      <c r="A680" s="160"/>
      <c r="B680" s="223" t="s">
        <v>1075</v>
      </c>
      <c r="C680" s="217">
        <v>0</v>
      </c>
      <c r="D680" s="150"/>
      <c r="E680" s="159"/>
      <c r="F680" s="223" t="s">
        <v>1171</v>
      </c>
      <c r="G680" s="223" t="s">
        <v>1386</v>
      </c>
    </row>
    <row r="681" spans="1:7" ht="12.9" customHeight="1" x14ac:dyDescent="0.25">
      <c r="A681" s="160"/>
      <c r="B681" s="223" t="s">
        <v>1075</v>
      </c>
      <c r="C681" s="217">
        <v>0</v>
      </c>
      <c r="D681" s="150"/>
      <c r="E681" s="159"/>
      <c r="F681" s="223" t="s">
        <v>1172</v>
      </c>
      <c r="G681" s="223" t="s">
        <v>1386</v>
      </c>
    </row>
    <row r="682" spans="1:7" ht="12.9" customHeight="1" x14ac:dyDescent="0.25">
      <c r="A682" s="160"/>
      <c r="B682" s="223" t="s">
        <v>1075</v>
      </c>
      <c r="C682" s="217">
        <v>0</v>
      </c>
      <c r="D682" s="150"/>
      <c r="E682" s="159"/>
      <c r="F682" s="223" t="s">
        <v>1173</v>
      </c>
      <c r="G682" s="223" t="s">
        <v>1386</v>
      </c>
    </row>
    <row r="683" spans="1:7" ht="12.9" customHeight="1" x14ac:dyDescent="0.25">
      <c r="A683" s="160"/>
      <c r="B683" s="223" t="s">
        <v>1075</v>
      </c>
      <c r="C683" s="217">
        <v>0</v>
      </c>
      <c r="D683" s="150"/>
      <c r="E683" s="159"/>
      <c r="F683" s="223" t="s">
        <v>1174</v>
      </c>
      <c r="G683" s="223" t="s">
        <v>1386</v>
      </c>
    </row>
    <row r="684" spans="1:7" ht="12.9" customHeight="1" x14ac:dyDescent="0.25">
      <c r="A684" s="160"/>
      <c r="B684" s="223" t="s">
        <v>1075</v>
      </c>
      <c r="C684" s="217">
        <v>0</v>
      </c>
      <c r="D684" s="150"/>
      <c r="E684" s="159"/>
      <c r="F684" s="223" t="s">
        <v>1175</v>
      </c>
      <c r="G684" s="223" t="s">
        <v>1386</v>
      </c>
    </row>
    <row r="685" spans="1:7" ht="12.9" customHeight="1" x14ac:dyDescent="0.25">
      <c r="A685" s="160"/>
      <c r="B685" s="223" t="s">
        <v>1075</v>
      </c>
      <c r="C685" s="217">
        <v>0</v>
      </c>
      <c r="D685" s="150"/>
      <c r="E685" s="159"/>
      <c r="F685" s="223" t="s">
        <v>1176</v>
      </c>
      <c r="G685" s="223" t="s">
        <v>1386</v>
      </c>
    </row>
    <row r="686" spans="1:7" ht="12.9" customHeight="1" x14ac:dyDescent="0.25">
      <c r="A686" s="160"/>
      <c r="B686" s="223" t="s">
        <v>1075</v>
      </c>
      <c r="C686" s="217">
        <v>0</v>
      </c>
      <c r="D686" s="150"/>
      <c r="E686" s="159"/>
      <c r="F686" s="223" t="s">
        <v>1177</v>
      </c>
      <c r="G686" s="223" t="s">
        <v>1386</v>
      </c>
    </row>
    <row r="687" spans="1:7" ht="12.9" customHeight="1" x14ac:dyDescent="0.25">
      <c r="A687" s="160"/>
      <c r="B687" s="223" t="s">
        <v>1075</v>
      </c>
      <c r="C687" s="217">
        <v>0</v>
      </c>
      <c r="D687" s="150"/>
      <c r="E687" s="159"/>
      <c r="F687" s="223" t="s">
        <v>1178</v>
      </c>
      <c r="G687" s="223" t="s">
        <v>1386</v>
      </c>
    </row>
    <row r="688" spans="1:7" ht="12.9" customHeight="1" x14ac:dyDescent="0.25">
      <c r="A688" s="160"/>
      <c r="B688" s="223" t="s">
        <v>1075</v>
      </c>
      <c r="C688" s="217">
        <v>0</v>
      </c>
      <c r="D688" s="150"/>
      <c r="E688" s="159"/>
      <c r="F688" s="223" t="s">
        <v>1179</v>
      </c>
      <c r="G688" s="223" t="s">
        <v>1386</v>
      </c>
    </row>
    <row r="689" spans="1:7" ht="12.9" customHeight="1" x14ac:dyDescent="0.25">
      <c r="A689" s="160"/>
      <c r="B689" s="223" t="s">
        <v>1075</v>
      </c>
      <c r="C689" s="217">
        <v>0</v>
      </c>
      <c r="D689" s="150"/>
      <c r="E689" s="159"/>
      <c r="F689" s="223" t="s">
        <v>1180</v>
      </c>
      <c r="G689" s="223" t="s">
        <v>1386</v>
      </c>
    </row>
    <row r="690" spans="1:7" ht="12.9" customHeight="1" x14ac:dyDescent="0.25">
      <c r="A690" s="160"/>
      <c r="B690" s="223" t="s">
        <v>1075</v>
      </c>
      <c r="C690" s="217">
        <v>0</v>
      </c>
      <c r="D690" s="150"/>
      <c r="E690" s="159"/>
      <c r="F690" s="223" t="s">
        <v>1181</v>
      </c>
      <c r="G690" s="223" t="s">
        <v>1386</v>
      </c>
    </row>
    <row r="691" spans="1:7" ht="12.9" customHeight="1" x14ac:dyDescent="0.25">
      <c r="A691" s="160"/>
      <c r="B691" s="223" t="s">
        <v>1075</v>
      </c>
      <c r="C691" s="217">
        <v>0</v>
      </c>
      <c r="D691" s="150"/>
      <c r="E691" s="159"/>
      <c r="F691" s="223" t="s">
        <v>1182</v>
      </c>
      <c r="G691" s="223" t="s">
        <v>1386</v>
      </c>
    </row>
    <row r="692" spans="1:7" ht="12.9" customHeight="1" x14ac:dyDescent="0.25">
      <c r="A692" s="160"/>
      <c r="B692" s="223" t="s">
        <v>1075</v>
      </c>
      <c r="C692" s="217">
        <v>0</v>
      </c>
      <c r="D692" s="150"/>
      <c r="E692" s="159"/>
      <c r="F692" s="223" t="s">
        <v>1183</v>
      </c>
      <c r="G692" s="223" t="s">
        <v>1386</v>
      </c>
    </row>
    <row r="693" spans="1:7" ht="12.9" customHeight="1" x14ac:dyDescent="0.25">
      <c r="A693" s="160"/>
      <c r="B693" s="223" t="s">
        <v>1075</v>
      </c>
      <c r="C693" s="217">
        <v>0</v>
      </c>
      <c r="D693" s="150"/>
      <c r="E693" s="159"/>
      <c r="F693" s="223" t="s">
        <v>1184</v>
      </c>
      <c r="G693" s="223" t="s">
        <v>1386</v>
      </c>
    </row>
    <row r="694" spans="1:7" ht="12.9" customHeight="1" x14ac:dyDescent="0.25">
      <c r="A694" s="160"/>
      <c r="B694" s="223" t="s">
        <v>1075</v>
      </c>
      <c r="C694" s="217">
        <v>0</v>
      </c>
      <c r="D694" s="150"/>
      <c r="E694" s="159"/>
      <c r="F694" s="223" t="s">
        <v>1185</v>
      </c>
      <c r="G694" s="223" t="s">
        <v>1386</v>
      </c>
    </row>
    <row r="695" spans="1:7" ht="12.9" customHeight="1" x14ac:dyDescent="0.25">
      <c r="A695" s="160"/>
      <c r="B695" s="223" t="s">
        <v>1075</v>
      </c>
      <c r="C695" s="217">
        <v>0</v>
      </c>
      <c r="D695" s="150"/>
      <c r="E695" s="159"/>
      <c r="F695" s="223" t="s">
        <v>1186</v>
      </c>
      <c r="G695" s="223" t="s">
        <v>1386</v>
      </c>
    </row>
    <row r="696" spans="1:7" ht="12.9" customHeight="1" x14ac:dyDescent="0.25">
      <c r="A696" s="160"/>
      <c r="B696" s="223" t="s">
        <v>1075</v>
      </c>
      <c r="C696" s="217">
        <v>0</v>
      </c>
      <c r="D696" s="150"/>
      <c r="E696" s="159"/>
      <c r="F696" s="223" t="s">
        <v>1187</v>
      </c>
      <c r="G696" s="223" t="s">
        <v>1386</v>
      </c>
    </row>
    <row r="697" spans="1:7" ht="12.9" customHeight="1" x14ac:dyDescent="0.25">
      <c r="A697" s="160"/>
      <c r="B697" s="223" t="s">
        <v>1075</v>
      </c>
      <c r="C697" s="217">
        <v>0</v>
      </c>
      <c r="D697" s="150"/>
      <c r="E697" s="159"/>
      <c r="F697" s="223" t="s">
        <v>1188</v>
      </c>
      <c r="G697" s="223" t="s">
        <v>1386</v>
      </c>
    </row>
    <row r="698" spans="1:7" ht="12.9" customHeight="1" x14ac:dyDescent="0.25">
      <c r="A698" s="160"/>
      <c r="B698" s="223" t="s">
        <v>1075</v>
      </c>
      <c r="C698" s="217">
        <v>0</v>
      </c>
      <c r="D698" s="150"/>
      <c r="E698" s="159"/>
      <c r="F698" s="223" t="s">
        <v>1189</v>
      </c>
      <c r="G698" s="223" t="s">
        <v>1386</v>
      </c>
    </row>
    <row r="699" spans="1:7" ht="12.9" customHeight="1" x14ac:dyDescent="0.25">
      <c r="A699" s="160"/>
      <c r="B699" s="223" t="s">
        <v>1075</v>
      </c>
      <c r="C699" s="217">
        <v>0</v>
      </c>
      <c r="D699" s="150"/>
      <c r="E699" s="159"/>
      <c r="F699" s="223" t="s">
        <v>1190</v>
      </c>
      <c r="G699" s="223" t="s">
        <v>1386</v>
      </c>
    </row>
    <row r="700" spans="1:7" ht="12.9" customHeight="1" x14ac:dyDescent="0.25">
      <c r="A700" s="160"/>
      <c r="B700" s="223" t="s">
        <v>1075</v>
      </c>
      <c r="C700" s="217">
        <v>0</v>
      </c>
      <c r="D700" s="150"/>
      <c r="E700" s="159"/>
      <c r="F700" s="223" t="s">
        <v>1191</v>
      </c>
      <c r="G700" s="223" t="s">
        <v>1386</v>
      </c>
    </row>
    <row r="701" spans="1:7" ht="12.9" customHeight="1" x14ac:dyDescent="0.25">
      <c r="A701" s="160"/>
      <c r="B701" s="223" t="s">
        <v>1075</v>
      </c>
      <c r="C701" s="217">
        <v>0</v>
      </c>
      <c r="D701" s="150"/>
      <c r="E701" s="159"/>
      <c r="F701" s="223" t="s">
        <v>1192</v>
      </c>
      <c r="G701" s="223" t="s">
        <v>1386</v>
      </c>
    </row>
    <row r="702" spans="1:7" ht="12.9" customHeight="1" x14ac:dyDescent="0.25">
      <c r="A702" s="160"/>
      <c r="B702" s="223" t="s">
        <v>1075</v>
      </c>
      <c r="C702" s="217">
        <v>0</v>
      </c>
      <c r="D702" s="150"/>
      <c r="E702" s="159"/>
      <c r="F702" s="223" t="s">
        <v>1193</v>
      </c>
      <c r="G702" s="223" t="s">
        <v>1386</v>
      </c>
    </row>
    <row r="703" spans="1:7" ht="12.9" customHeight="1" x14ac:dyDescent="0.25">
      <c r="A703" s="160"/>
      <c r="B703" s="223" t="s">
        <v>1075</v>
      </c>
      <c r="C703" s="217">
        <v>0</v>
      </c>
      <c r="D703" s="150"/>
      <c r="E703" s="159"/>
      <c r="F703" s="223" t="s">
        <v>1194</v>
      </c>
      <c r="G703" s="223" t="s">
        <v>1386</v>
      </c>
    </row>
    <row r="704" spans="1:7" ht="12.9" customHeight="1" x14ac:dyDescent="0.25">
      <c r="A704" s="160"/>
      <c r="B704" s="223" t="s">
        <v>1075</v>
      </c>
      <c r="C704" s="217">
        <v>0</v>
      </c>
      <c r="D704" s="150"/>
      <c r="E704" s="159"/>
      <c r="F704" s="223" t="s">
        <v>1195</v>
      </c>
      <c r="G704" s="223" t="s">
        <v>1386</v>
      </c>
    </row>
    <row r="705" spans="1:7" ht="12.9" customHeight="1" x14ac:dyDescent="0.25">
      <c r="A705" s="160"/>
      <c r="B705" s="223" t="s">
        <v>1075</v>
      </c>
      <c r="C705" s="217">
        <v>0</v>
      </c>
      <c r="D705" s="150"/>
      <c r="E705" s="159"/>
      <c r="F705" s="223" t="s">
        <v>1196</v>
      </c>
      <c r="G705" s="223" t="s">
        <v>1386</v>
      </c>
    </row>
    <row r="706" spans="1:7" ht="12.9" customHeight="1" x14ac:dyDescent="0.25">
      <c r="A706" s="160"/>
      <c r="B706" s="223" t="s">
        <v>1075</v>
      </c>
      <c r="C706" s="217">
        <v>0</v>
      </c>
      <c r="D706" s="150"/>
      <c r="E706" s="159"/>
      <c r="F706" s="223" t="s">
        <v>1197</v>
      </c>
      <c r="G706" s="223" t="s">
        <v>1386</v>
      </c>
    </row>
    <row r="707" spans="1:7" ht="12.9" customHeight="1" x14ac:dyDescent="0.25">
      <c r="A707" s="160"/>
      <c r="B707" s="223" t="s">
        <v>1075</v>
      </c>
      <c r="C707" s="217">
        <v>0</v>
      </c>
      <c r="D707" s="150"/>
      <c r="E707" s="159"/>
      <c r="F707" s="223" t="s">
        <v>1198</v>
      </c>
      <c r="G707" s="223" t="s">
        <v>1386</v>
      </c>
    </row>
    <row r="708" spans="1:7" ht="12.9" customHeight="1" x14ac:dyDescent="0.25">
      <c r="A708" s="160"/>
      <c r="B708" s="223" t="s">
        <v>1075</v>
      </c>
      <c r="C708" s="217">
        <v>0</v>
      </c>
      <c r="D708" s="150"/>
      <c r="E708" s="159"/>
      <c r="F708" s="223" t="s">
        <v>1199</v>
      </c>
      <c r="G708" s="223" t="s">
        <v>1386</v>
      </c>
    </row>
    <row r="709" spans="1:7" ht="12.9" customHeight="1" x14ac:dyDescent="0.25">
      <c r="A709" s="160"/>
      <c r="B709" s="223" t="s">
        <v>1075</v>
      </c>
      <c r="C709" s="217">
        <v>0</v>
      </c>
      <c r="D709" s="150"/>
      <c r="E709" s="159"/>
      <c r="F709" s="223" t="s">
        <v>1200</v>
      </c>
      <c r="G709" s="223" t="s">
        <v>1386</v>
      </c>
    </row>
    <row r="710" spans="1:7" ht="12.9" customHeight="1" x14ac:dyDescent="0.25">
      <c r="A710" s="160"/>
      <c r="B710" s="223" t="s">
        <v>1075</v>
      </c>
      <c r="C710" s="217">
        <v>0</v>
      </c>
      <c r="D710" s="150"/>
      <c r="E710" s="159"/>
      <c r="F710" s="223" t="s">
        <v>1201</v>
      </c>
      <c r="G710" s="223" t="s">
        <v>1386</v>
      </c>
    </row>
    <row r="711" spans="1:7" ht="12.9" customHeight="1" x14ac:dyDescent="0.25">
      <c r="A711" s="160"/>
      <c r="B711" s="223" t="s">
        <v>1075</v>
      </c>
      <c r="C711" s="217">
        <v>0</v>
      </c>
      <c r="D711" s="150"/>
      <c r="E711" s="159"/>
      <c r="F711" s="223" t="s">
        <v>1202</v>
      </c>
      <c r="G711" s="223" t="s">
        <v>1386</v>
      </c>
    </row>
    <row r="712" spans="1:7" ht="12.9" customHeight="1" x14ac:dyDescent="0.25">
      <c r="A712" s="160"/>
      <c r="B712" s="223" t="s">
        <v>1075</v>
      </c>
      <c r="C712" s="217">
        <v>0</v>
      </c>
      <c r="D712" s="150"/>
      <c r="E712" s="159"/>
      <c r="F712" s="223" t="s">
        <v>1203</v>
      </c>
      <c r="G712" s="223" t="s">
        <v>1386</v>
      </c>
    </row>
    <row r="713" spans="1:7" ht="12.9" customHeight="1" x14ac:dyDescent="0.25">
      <c r="A713" s="160"/>
      <c r="B713" s="223" t="s">
        <v>1075</v>
      </c>
      <c r="C713" s="217">
        <v>0</v>
      </c>
      <c r="D713" s="150"/>
      <c r="E713" s="159"/>
      <c r="F713" s="223" t="s">
        <v>1204</v>
      </c>
      <c r="G713" s="223" t="s">
        <v>1386</v>
      </c>
    </row>
    <row r="714" spans="1:7" ht="12.9" customHeight="1" x14ac:dyDescent="0.25">
      <c r="A714" s="160"/>
      <c r="B714" s="223" t="s">
        <v>1075</v>
      </c>
      <c r="C714" s="217">
        <v>0</v>
      </c>
      <c r="D714" s="150"/>
      <c r="E714" s="159"/>
      <c r="F714" s="223" t="s">
        <v>1205</v>
      </c>
      <c r="G714" s="223" t="s">
        <v>1386</v>
      </c>
    </row>
    <row r="715" spans="1:7" ht="12.9" customHeight="1" x14ac:dyDescent="0.25">
      <c r="A715" s="160"/>
      <c r="B715" s="223" t="s">
        <v>1075</v>
      </c>
      <c r="C715" s="217">
        <v>0</v>
      </c>
      <c r="D715" s="150"/>
      <c r="E715" s="159"/>
      <c r="F715" s="223" t="s">
        <v>1206</v>
      </c>
      <c r="G715" s="223" t="s">
        <v>1386</v>
      </c>
    </row>
    <row r="716" spans="1:7" ht="12.9" customHeight="1" x14ac:dyDescent="0.25">
      <c r="A716" s="160"/>
      <c r="B716" s="223" t="s">
        <v>1075</v>
      </c>
      <c r="C716" s="217">
        <v>0</v>
      </c>
      <c r="D716" s="150"/>
      <c r="E716" s="159"/>
      <c r="F716" s="223" t="s">
        <v>1207</v>
      </c>
      <c r="G716" s="223" t="s">
        <v>1386</v>
      </c>
    </row>
    <row r="717" spans="1:7" ht="12.9" customHeight="1" x14ac:dyDescent="0.25">
      <c r="A717" s="160"/>
      <c r="B717" s="223" t="s">
        <v>1075</v>
      </c>
      <c r="C717" s="217">
        <v>0</v>
      </c>
      <c r="D717" s="150"/>
      <c r="E717" s="159"/>
      <c r="F717" s="223" t="s">
        <v>1208</v>
      </c>
      <c r="G717" s="223" t="s">
        <v>1386</v>
      </c>
    </row>
    <row r="718" spans="1:7" ht="12.9" customHeight="1" x14ac:dyDescent="0.25">
      <c r="A718" s="160"/>
      <c r="B718" s="223" t="s">
        <v>1075</v>
      </c>
      <c r="C718" s="217">
        <v>0</v>
      </c>
      <c r="D718" s="150"/>
      <c r="E718" s="159"/>
      <c r="F718" s="223" t="s">
        <v>1209</v>
      </c>
      <c r="G718" s="223" t="s">
        <v>1386</v>
      </c>
    </row>
    <row r="719" spans="1:7" ht="12.9" customHeight="1" x14ac:dyDescent="0.25">
      <c r="A719" s="160"/>
      <c r="B719" s="223" t="s">
        <v>1075</v>
      </c>
      <c r="C719" s="217">
        <v>0</v>
      </c>
      <c r="D719" s="150"/>
      <c r="E719" s="159"/>
      <c r="F719" s="223" t="s">
        <v>1210</v>
      </c>
      <c r="G719" s="223" t="s">
        <v>1386</v>
      </c>
    </row>
    <row r="720" spans="1:7" ht="12.9" customHeight="1" x14ac:dyDescent="0.25">
      <c r="A720" s="160"/>
      <c r="B720" s="223" t="s">
        <v>1075</v>
      </c>
      <c r="C720" s="217">
        <v>0</v>
      </c>
      <c r="D720" s="150"/>
      <c r="E720" s="159"/>
      <c r="F720" s="223" t="s">
        <v>1211</v>
      </c>
      <c r="G720" s="223" t="s">
        <v>1386</v>
      </c>
    </row>
    <row r="721" spans="1:7" ht="12.9" customHeight="1" x14ac:dyDescent="0.25">
      <c r="A721" s="160"/>
      <c r="B721" s="223" t="s">
        <v>1075</v>
      </c>
      <c r="C721" s="217">
        <v>0</v>
      </c>
      <c r="D721" s="150"/>
      <c r="E721" s="159"/>
      <c r="F721" s="223" t="s">
        <v>1212</v>
      </c>
      <c r="G721" s="223" t="s">
        <v>1386</v>
      </c>
    </row>
    <row r="722" spans="1:7" ht="12.9" customHeight="1" x14ac:dyDescent="0.25">
      <c r="A722" s="160"/>
      <c r="B722" s="223" t="s">
        <v>1075</v>
      </c>
      <c r="C722" s="217">
        <v>0</v>
      </c>
      <c r="D722" s="150"/>
      <c r="E722" s="159"/>
      <c r="F722" s="223" t="s">
        <v>1213</v>
      </c>
      <c r="G722" s="223" t="s">
        <v>1386</v>
      </c>
    </row>
    <row r="723" spans="1:7" ht="12.9" customHeight="1" x14ac:dyDescent="0.25">
      <c r="A723" s="160"/>
      <c r="B723" s="223" t="s">
        <v>1075</v>
      </c>
      <c r="C723" s="217">
        <v>0</v>
      </c>
      <c r="D723" s="150"/>
      <c r="E723" s="159"/>
      <c r="F723" s="223" t="s">
        <v>1214</v>
      </c>
      <c r="G723" s="223" t="s">
        <v>1386</v>
      </c>
    </row>
    <row r="724" spans="1:7" ht="12.9" customHeight="1" x14ac:dyDescent="0.25">
      <c r="A724" s="160"/>
      <c r="B724" s="223" t="s">
        <v>1075</v>
      </c>
      <c r="C724" s="217">
        <v>0</v>
      </c>
      <c r="D724" s="150"/>
      <c r="E724" s="159"/>
      <c r="F724" s="223" t="s">
        <v>1215</v>
      </c>
      <c r="G724" s="223" t="s">
        <v>1386</v>
      </c>
    </row>
    <row r="725" spans="1:7" ht="12.9" customHeight="1" x14ac:dyDescent="0.25">
      <c r="A725" s="160"/>
      <c r="B725" s="223" t="s">
        <v>1075</v>
      </c>
      <c r="C725" s="217">
        <v>0</v>
      </c>
      <c r="D725" s="150"/>
      <c r="E725" s="159"/>
      <c r="F725" s="223" t="s">
        <v>1216</v>
      </c>
      <c r="G725" s="223" t="s">
        <v>1386</v>
      </c>
    </row>
    <row r="726" spans="1:7" ht="12.9" customHeight="1" x14ac:dyDescent="0.25">
      <c r="A726" s="160"/>
      <c r="B726" s="223" t="s">
        <v>1075</v>
      </c>
      <c r="C726" s="217">
        <v>0</v>
      </c>
      <c r="D726" s="150"/>
      <c r="E726" s="159"/>
      <c r="F726" s="223" t="s">
        <v>1217</v>
      </c>
      <c r="G726" s="223" t="s">
        <v>1386</v>
      </c>
    </row>
    <row r="727" spans="1:7" ht="12.9" customHeight="1" x14ac:dyDescent="0.25">
      <c r="A727" s="160"/>
      <c r="B727" s="223" t="s">
        <v>1075</v>
      </c>
      <c r="C727" s="217">
        <v>0</v>
      </c>
      <c r="D727" s="150"/>
      <c r="E727" s="159"/>
      <c r="F727" s="223" t="s">
        <v>1218</v>
      </c>
      <c r="G727" s="223" t="s">
        <v>1386</v>
      </c>
    </row>
    <row r="728" spans="1:7" ht="12.9" customHeight="1" x14ac:dyDescent="0.25">
      <c r="A728" s="160"/>
      <c r="B728" s="223" t="s">
        <v>1075</v>
      </c>
      <c r="C728" s="217">
        <v>0</v>
      </c>
      <c r="D728" s="150"/>
      <c r="E728" s="159"/>
      <c r="F728" s="223" t="s">
        <v>1219</v>
      </c>
      <c r="G728" s="223" t="s">
        <v>1386</v>
      </c>
    </row>
    <row r="729" spans="1:7" ht="12.9" customHeight="1" x14ac:dyDescent="0.25">
      <c r="A729" s="160"/>
      <c r="B729" s="223" t="s">
        <v>1075</v>
      </c>
      <c r="C729" s="217">
        <v>0</v>
      </c>
      <c r="D729" s="150"/>
      <c r="E729" s="159"/>
      <c r="F729" s="223" t="s">
        <v>1220</v>
      </c>
      <c r="G729" s="223" t="s">
        <v>1386</v>
      </c>
    </row>
    <row r="730" spans="1:7" ht="12.9" customHeight="1" x14ac:dyDescent="0.25">
      <c r="A730" s="160"/>
      <c r="B730" s="223" t="s">
        <v>1075</v>
      </c>
      <c r="C730" s="217">
        <v>0</v>
      </c>
      <c r="D730" s="150"/>
      <c r="E730" s="159"/>
      <c r="F730" s="223" t="s">
        <v>1221</v>
      </c>
      <c r="G730" s="223" t="s">
        <v>1386</v>
      </c>
    </row>
    <row r="731" spans="1:7" ht="12.9" customHeight="1" x14ac:dyDescent="0.25">
      <c r="A731" s="160"/>
      <c r="B731" s="223" t="s">
        <v>1075</v>
      </c>
      <c r="C731" s="217">
        <v>0</v>
      </c>
      <c r="D731" s="150"/>
      <c r="E731" s="159"/>
      <c r="F731" s="223" t="s">
        <v>1222</v>
      </c>
      <c r="G731" s="223" t="s">
        <v>1386</v>
      </c>
    </row>
    <row r="732" spans="1:7" ht="12.9" customHeight="1" x14ac:dyDescent="0.25">
      <c r="A732" s="160"/>
      <c r="B732" s="223" t="s">
        <v>1075</v>
      </c>
      <c r="C732" s="217">
        <v>0</v>
      </c>
      <c r="D732" s="150"/>
      <c r="E732" s="159"/>
      <c r="F732" s="223" t="s">
        <v>1223</v>
      </c>
      <c r="G732" s="223" t="s">
        <v>1386</v>
      </c>
    </row>
    <row r="733" spans="1:7" ht="12.9" customHeight="1" x14ac:dyDescent="0.25">
      <c r="A733" s="160"/>
      <c r="B733" s="223" t="s">
        <v>1075</v>
      </c>
      <c r="C733" s="217">
        <v>0</v>
      </c>
      <c r="D733" s="150"/>
      <c r="E733" s="159"/>
      <c r="F733" s="223" t="s">
        <v>1224</v>
      </c>
      <c r="G733" s="223" t="s">
        <v>1386</v>
      </c>
    </row>
    <row r="734" spans="1:7" ht="12.9" customHeight="1" x14ac:dyDescent="0.25">
      <c r="A734" s="160"/>
      <c r="B734" s="223" t="s">
        <v>1075</v>
      </c>
      <c r="C734" s="217">
        <v>0</v>
      </c>
      <c r="D734" s="150"/>
      <c r="E734" s="159"/>
      <c r="F734" s="223" t="s">
        <v>1225</v>
      </c>
      <c r="G734" s="223" t="s">
        <v>1386</v>
      </c>
    </row>
    <row r="735" spans="1:7" ht="12.9" customHeight="1" x14ac:dyDescent="0.25">
      <c r="A735" s="160"/>
      <c r="B735" s="223" t="s">
        <v>1075</v>
      </c>
      <c r="C735" s="217">
        <v>0</v>
      </c>
      <c r="D735" s="150"/>
      <c r="E735" s="159"/>
      <c r="F735" s="223" t="s">
        <v>1226</v>
      </c>
      <c r="G735" s="223" t="s">
        <v>1386</v>
      </c>
    </row>
    <row r="736" spans="1:7" ht="12.9" customHeight="1" x14ac:dyDescent="0.25">
      <c r="A736" s="160"/>
      <c r="B736" s="223" t="s">
        <v>1075</v>
      </c>
      <c r="C736" s="217">
        <v>0</v>
      </c>
      <c r="D736" s="150"/>
      <c r="E736" s="159"/>
      <c r="F736" s="223" t="s">
        <v>1227</v>
      </c>
      <c r="G736" s="223" t="s">
        <v>1386</v>
      </c>
    </row>
    <row r="737" spans="1:7" ht="12.9" customHeight="1" x14ac:dyDescent="0.25">
      <c r="A737" s="160"/>
      <c r="B737" s="223" t="s">
        <v>1075</v>
      </c>
      <c r="C737" s="217">
        <v>0</v>
      </c>
      <c r="D737" s="150"/>
      <c r="E737" s="159"/>
      <c r="F737" s="223" t="s">
        <v>1228</v>
      </c>
      <c r="G737" s="223" t="s">
        <v>1386</v>
      </c>
    </row>
    <row r="738" spans="1:7" ht="12.9" customHeight="1" x14ac:dyDescent="0.25">
      <c r="A738" s="160"/>
      <c r="B738" s="223" t="s">
        <v>1075</v>
      </c>
      <c r="C738" s="217">
        <v>0</v>
      </c>
      <c r="D738" s="150"/>
      <c r="E738" s="159"/>
      <c r="F738" s="223" t="s">
        <v>1229</v>
      </c>
      <c r="G738" s="223" t="s">
        <v>1386</v>
      </c>
    </row>
    <row r="739" spans="1:7" ht="12.9" customHeight="1" x14ac:dyDescent="0.25">
      <c r="A739" s="160"/>
      <c r="B739" s="223" t="s">
        <v>1075</v>
      </c>
      <c r="C739" s="217">
        <v>0</v>
      </c>
      <c r="D739" s="150"/>
      <c r="E739" s="159"/>
      <c r="F739" s="223" t="s">
        <v>1230</v>
      </c>
      <c r="G739" s="223" t="s">
        <v>1386</v>
      </c>
    </row>
    <row r="740" spans="1:7" ht="12.9" customHeight="1" x14ac:dyDescent="0.25">
      <c r="A740" s="160"/>
      <c r="B740" s="223" t="s">
        <v>1075</v>
      </c>
      <c r="C740" s="217">
        <v>0</v>
      </c>
      <c r="D740" s="150"/>
      <c r="E740" s="159"/>
      <c r="F740" s="223" t="s">
        <v>1231</v>
      </c>
      <c r="G740" s="223" t="s">
        <v>1386</v>
      </c>
    </row>
    <row r="741" spans="1:7" ht="12.9" customHeight="1" x14ac:dyDescent="0.25">
      <c r="A741" s="160"/>
      <c r="B741" s="223" t="s">
        <v>1075</v>
      </c>
      <c r="C741" s="217">
        <v>0</v>
      </c>
      <c r="D741" s="150"/>
      <c r="E741" s="159"/>
      <c r="F741" s="223" t="s">
        <v>1232</v>
      </c>
      <c r="G741" s="223" t="s">
        <v>1386</v>
      </c>
    </row>
    <row r="742" spans="1:7" ht="12.9" customHeight="1" x14ac:dyDescent="0.25">
      <c r="A742" s="160"/>
      <c r="B742" s="223" t="s">
        <v>1075</v>
      </c>
      <c r="C742" s="217">
        <v>0</v>
      </c>
      <c r="D742" s="150"/>
      <c r="E742" s="159"/>
      <c r="F742" s="223" t="s">
        <v>1233</v>
      </c>
      <c r="G742" s="223" t="s">
        <v>1386</v>
      </c>
    </row>
    <row r="743" spans="1:7" ht="12.9" customHeight="1" x14ac:dyDescent="0.25">
      <c r="A743" s="160"/>
      <c r="B743" s="223" t="s">
        <v>1075</v>
      </c>
      <c r="C743" s="217">
        <v>0</v>
      </c>
      <c r="D743" s="150"/>
      <c r="E743" s="159"/>
      <c r="F743" s="223" t="s">
        <v>1234</v>
      </c>
      <c r="G743" s="223" t="s">
        <v>1386</v>
      </c>
    </row>
    <row r="744" spans="1:7" ht="12.9" customHeight="1" x14ac:dyDescent="0.25">
      <c r="A744" s="160"/>
      <c r="B744" s="223" t="s">
        <v>1075</v>
      </c>
      <c r="C744" s="217">
        <v>0</v>
      </c>
      <c r="D744" s="150"/>
      <c r="E744" s="159"/>
      <c r="F744" s="223" t="s">
        <v>1235</v>
      </c>
      <c r="G744" s="223" t="s">
        <v>1386</v>
      </c>
    </row>
    <row r="745" spans="1:7" ht="12.9" customHeight="1" x14ac:dyDescent="0.25">
      <c r="A745" s="160"/>
      <c r="B745" s="223" t="s">
        <v>1075</v>
      </c>
      <c r="C745" s="217">
        <v>0</v>
      </c>
      <c r="D745" s="150"/>
      <c r="E745" s="159"/>
      <c r="F745" s="223" t="s">
        <v>1236</v>
      </c>
      <c r="G745" s="223" t="s">
        <v>1386</v>
      </c>
    </row>
    <row r="746" spans="1:7" ht="12.9" customHeight="1" x14ac:dyDescent="0.25">
      <c r="A746" s="160"/>
      <c r="B746" s="223" t="s">
        <v>1075</v>
      </c>
      <c r="C746" s="217">
        <v>0</v>
      </c>
      <c r="D746" s="150"/>
      <c r="E746" s="159"/>
      <c r="F746" s="223" t="s">
        <v>1237</v>
      </c>
      <c r="G746" s="223" t="s">
        <v>1386</v>
      </c>
    </row>
    <row r="747" spans="1:7" ht="12.9" customHeight="1" x14ac:dyDescent="0.25">
      <c r="A747" s="160"/>
      <c r="B747" s="223" t="s">
        <v>1075</v>
      </c>
      <c r="C747" s="217">
        <v>0</v>
      </c>
      <c r="D747" s="150"/>
      <c r="E747" s="159"/>
      <c r="F747" s="223" t="s">
        <v>1238</v>
      </c>
      <c r="G747" s="223" t="s">
        <v>1386</v>
      </c>
    </row>
    <row r="748" spans="1:7" ht="12.9" customHeight="1" x14ac:dyDescent="0.25">
      <c r="A748" s="160"/>
      <c r="B748" s="223" t="s">
        <v>1075</v>
      </c>
      <c r="C748" s="217">
        <v>0</v>
      </c>
      <c r="D748" s="150"/>
      <c r="E748" s="159"/>
      <c r="F748" s="223" t="s">
        <v>1239</v>
      </c>
      <c r="G748" s="223" t="s">
        <v>1386</v>
      </c>
    </row>
    <row r="749" spans="1:7" ht="12.9" customHeight="1" x14ac:dyDescent="0.25">
      <c r="A749" s="160"/>
      <c r="B749" s="223" t="s">
        <v>1075</v>
      </c>
      <c r="C749" s="217">
        <v>0</v>
      </c>
      <c r="D749" s="150"/>
      <c r="E749" s="159"/>
      <c r="F749" s="223" t="s">
        <v>1240</v>
      </c>
      <c r="G749" s="223" t="s">
        <v>1386</v>
      </c>
    </row>
    <row r="750" spans="1:7" ht="12.9" customHeight="1" x14ac:dyDescent="0.25">
      <c r="A750" s="160"/>
      <c r="B750" s="223" t="s">
        <v>1075</v>
      </c>
      <c r="C750" s="217">
        <v>0</v>
      </c>
      <c r="D750" s="150"/>
      <c r="E750" s="159"/>
      <c r="F750" s="223" t="s">
        <v>1241</v>
      </c>
      <c r="G750" s="223" t="s">
        <v>1386</v>
      </c>
    </row>
    <row r="751" spans="1:7" ht="12.9" customHeight="1" x14ac:dyDescent="0.25">
      <c r="A751" s="160"/>
      <c r="B751" s="223" t="s">
        <v>1075</v>
      </c>
      <c r="C751" s="217">
        <v>0</v>
      </c>
      <c r="D751" s="150"/>
      <c r="E751" s="159"/>
      <c r="F751" s="223" t="s">
        <v>1242</v>
      </c>
      <c r="G751" s="223" t="s">
        <v>1386</v>
      </c>
    </row>
    <row r="752" spans="1:7" ht="12.9" customHeight="1" x14ac:dyDescent="0.25">
      <c r="A752" s="160"/>
      <c r="B752" s="223" t="s">
        <v>1075</v>
      </c>
      <c r="C752" s="217">
        <v>0</v>
      </c>
      <c r="D752" s="150"/>
      <c r="E752" s="159"/>
      <c r="F752" s="223" t="s">
        <v>1243</v>
      </c>
      <c r="G752" s="223" t="s">
        <v>1386</v>
      </c>
    </row>
    <row r="753" spans="1:7" ht="12.9" customHeight="1" x14ac:dyDescent="0.25">
      <c r="A753" s="160"/>
      <c r="B753" s="223" t="s">
        <v>1075</v>
      </c>
      <c r="C753" s="217">
        <v>0</v>
      </c>
      <c r="D753" s="150"/>
      <c r="E753" s="159"/>
      <c r="F753" s="223" t="s">
        <v>1244</v>
      </c>
      <c r="G753" s="223" t="s">
        <v>1386</v>
      </c>
    </row>
    <row r="754" spans="1:7" ht="12.9" customHeight="1" x14ac:dyDescent="0.25">
      <c r="A754" s="160"/>
      <c r="B754" s="223" t="s">
        <v>1075</v>
      </c>
      <c r="C754" s="217">
        <v>0</v>
      </c>
      <c r="D754" s="150"/>
      <c r="E754" s="159"/>
      <c r="F754" s="223" t="s">
        <v>1245</v>
      </c>
      <c r="G754" s="223" t="s">
        <v>1386</v>
      </c>
    </row>
    <row r="755" spans="1:7" ht="12.9" customHeight="1" x14ac:dyDescent="0.25">
      <c r="A755" s="160"/>
      <c r="B755" s="223" t="s">
        <v>1075</v>
      </c>
      <c r="C755" s="217">
        <v>0</v>
      </c>
      <c r="D755" s="150"/>
      <c r="E755" s="159"/>
      <c r="F755" s="223" t="s">
        <v>1246</v>
      </c>
      <c r="G755" s="223" t="s">
        <v>1386</v>
      </c>
    </row>
    <row r="756" spans="1:7" ht="12.9" customHeight="1" x14ac:dyDescent="0.25">
      <c r="A756" s="160"/>
      <c r="B756" s="223" t="s">
        <v>1075</v>
      </c>
      <c r="C756" s="217">
        <v>0</v>
      </c>
      <c r="D756" s="150"/>
      <c r="E756" s="159"/>
      <c r="F756" s="223" t="s">
        <v>1247</v>
      </c>
      <c r="G756" s="223" t="s">
        <v>1386</v>
      </c>
    </row>
    <row r="757" spans="1:7" ht="12.9" customHeight="1" x14ac:dyDescent="0.25">
      <c r="A757" s="160"/>
      <c r="B757" s="223" t="s">
        <v>1075</v>
      </c>
      <c r="C757" s="217">
        <v>0</v>
      </c>
      <c r="D757" s="150"/>
      <c r="E757" s="159"/>
      <c r="F757" s="223" t="s">
        <v>1248</v>
      </c>
      <c r="G757" s="223" t="s">
        <v>1386</v>
      </c>
    </row>
    <row r="758" spans="1:7" ht="12.9" customHeight="1" x14ac:dyDescent="0.25">
      <c r="A758" s="160"/>
      <c r="B758" s="223" t="s">
        <v>1075</v>
      </c>
      <c r="C758" s="217">
        <v>0</v>
      </c>
      <c r="D758" s="150"/>
      <c r="E758" s="159"/>
      <c r="F758" s="223" t="s">
        <v>1249</v>
      </c>
      <c r="G758" s="223" t="s">
        <v>1386</v>
      </c>
    </row>
    <row r="759" spans="1:7" ht="12.9" customHeight="1" x14ac:dyDescent="0.25">
      <c r="A759" s="160"/>
      <c r="B759" s="223" t="s">
        <v>1075</v>
      </c>
      <c r="C759" s="217">
        <v>0</v>
      </c>
      <c r="D759" s="150"/>
      <c r="E759" s="159"/>
      <c r="F759" s="223" t="s">
        <v>1250</v>
      </c>
      <c r="G759" s="223" t="s">
        <v>1386</v>
      </c>
    </row>
    <row r="760" spans="1:7" ht="12.9" customHeight="1" x14ac:dyDescent="0.25">
      <c r="A760" s="160"/>
      <c r="B760" s="223" t="s">
        <v>1075</v>
      </c>
      <c r="C760" s="217">
        <v>0</v>
      </c>
      <c r="D760" s="150"/>
      <c r="E760" s="159"/>
      <c r="F760" s="223" t="s">
        <v>1251</v>
      </c>
      <c r="G760" s="223" t="s">
        <v>1386</v>
      </c>
    </row>
    <row r="761" spans="1:7" ht="12.9" customHeight="1" x14ac:dyDescent="0.25">
      <c r="A761" s="160"/>
      <c r="B761" s="223" t="s">
        <v>1075</v>
      </c>
      <c r="C761" s="217">
        <v>0</v>
      </c>
      <c r="D761" s="150"/>
      <c r="E761" s="159"/>
      <c r="F761" s="223" t="s">
        <v>1252</v>
      </c>
      <c r="G761" s="223" t="s">
        <v>1386</v>
      </c>
    </row>
    <row r="762" spans="1:7" ht="12.9" customHeight="1" x14ac:dyDescent="0.25">
      <c r="A762" s="160"/>
      <c r="B762" s="223" t="s">
        <v>1075</v>
      </c>
      <c r="C762" s="217">
        <v>0</v>
      </c>
      <c r="D762" s="150"/>
      <c r="E762" s="159"/>
      <c r="F762" s="223" t="s">
        <v>1253</v>
      </c>
      <c r="G762" s="223" t="s">
        <v>1386</v>
      </c>
    </row>
    <row r="763" spans="1:7" ht="12.9" customHeight="1" x14ac:dyDescent="0.25">
      <c r="A763" s="160"/>
      <c r="B763" s="223" t="s">
        <v>1075</v>
      </c>
      <c r="C763" s="217">
        <v>0</v>
      </c>
      <c r="D763" s="150"/>
      <c r="E763" s="159"/>
      <c r="F763" s="223" t="s">
        <v>1254</v>
      </c>
      <c r="G763" s="223" t="s">
        <v>1386</v>
      </c>
    </row>
    <row r="764" spans="1:7" ht="12.9" customHeight="1" x14ac:dyDescent="0.25">
      <c r="A764" s="160"/>
      <c r="B764" s="223" t="s">
        <v>1075</v>
      </c>
      <c r="C764" s="217">
        <v>0</v>
      </c>
      <c r="D764" s="150"/>
      <c r="E764" s="159"/>
      <c r="F764" s="223" t="s">
        <v>1255</v>
      </c>
      <c r="G764" s="223" t="s">
        <v>1386</v>
      </c>
    </row>
    <row r="765" spans="1:7" ht="12.9" customHeight="1" x14ac:dyDescent="0.25">
      <c r="A765" s="160"/>
      <c r="B765" s="223" t="s">
        <v>1075</v>
      </c>
      <c r="C765" s="217">
        <v>0</v>
      </c>
      <c r="D765" s="150"/>
      <c r="E765" s="159"/>
      <c r="F765" s="223" t="s">
        <v>1256</v>
      </c>
      <c r="G765" s="223" t="s">
        <v>1386</v>
      </c>
    </row>
    <row r="766" spans="1:7" ht="12.9" customHeight="1" x14ac:dyDescent="0.25">
      <c r="A766" s="160"/>
      <c r="B766" s="223" t="s">
        <v>1075</v>
      </c>
      <c r="C766" s="217">
        <v>0</v>
      </c>
      <c r="D766" s="150"/>
      <c r="E766" s="159"/>
      <c r="F766" s="223" t="s">
        <v>1257</v>
      </c>
      <c r="G766" s="223" t="s">
        <v>1386</v>
      </c>
    </row>
    <row r="767" spans="1:7" ht="12.9" customHeight="1" x14ac:dyDescent="0.25">
      <c r="A767" s="160"/>
      <c r="B767" s="223" t="s">
        <v>1075</v>
      </c>
      <c r="C767" s="217">
        <v>0</v>
      </c>
      <c r="D767" s="150"/>
      <c r="E767" s="159"/>
      <c r="F767" s="223" t="s">
        <v>1258</v>
      </c>
      <c r="G767" s="223" t="s">
        <v>1386</v>
      </c>
    </row>
    <row r="768" spans="1:7" ht="12.9" customHeight="1" x14ac:dyDescent="0.25">
      <c r="A768" s="160"/>
      <c r="B768" s="223" t="s">
        <v>1075</v>
      </c>
      <c r="C768" s="217">
        <v>0</v>
      </c>
      <c r="D768" s="150"/>
      <c r="E768" s="159"/>
      <c r="F768" s="223" t="s">
        <v>1259</v>
      </c>
      <c r="G768" s="223" t="s">
        <v>1386</v>
      </c>
    </row>
    <row r="769" spans="1:7" ht="12.9" customHeight="1" x14ac:dyDescent="0.25">
      <c r="A769" s="160"/>
      <c r="B769" s="223" t="s">
        <v>1075</v>
      </c>
      <c r="C769" s="217">
        <v>0</v>
      </c>
      <c r="D769" s="150"/>
      <c r="E769" s="159"/>
      <c r="F769" s="223" t="s">
        <v>1260</v>
      </c>
      <c r="G769" s="223" t="s">
        <v>1386</v>
      </c>
    </row>
    <row r="770" spans="1:7" ht="12.9" customHeight="1" x14ac:dyDescent="0.25">
      <c r="A770" s="160"/>
      <c r="B770" s="223" t="s">
        <v>1075</v>
      </c>
      <c r="C770" s="217">
        <v>0</v>
      </c>
      <c r="D770" s="150"/>
      <c r="E770" s="159"/>
      <c r="F770" s="223" t="s">
        <v>1261</v>
      </c>
      <c r="G770" s="223" t="s">
        <v>1386</v>
      </c>
    </row>
    <row r="771" spans="1:7" ht="12.9" customHeight="1" x14ac:dyDescent="0.25">
      <c r="A771" s="160"/>
      <c r="B771" s="223" t="s">
        <v>1075</v>
      </c>
      <c r="C771" s="217">
        <v>0</v>
      </c>
      <c r="D771" s="150"/>
      <c r="E771" s="159"/>
      <c r="F771" s="223" t="s">
        <v>1262</v>
      </c>
      <c r="G771" s="223" t="s">
        <v>1386</v>
      </c>
    </row>
    <row r="772" spans="1:7" ht="12.9" customHeight="1" x14ac:dyDescent="0.25">
      <c r="A772" s="160"/>
      <c r="B772" s="223" t="s">
        <v>1075</v>
      </c>
      <c r="C772" s="217">
        <v>0</v>
      </c>
      <c r="D772" s="150"/>
      <c r="E772" s="159"/>
      <c r="F772" s="223" t="s">
        <v>1263</v>
      </c>
      <c r="G772" s="223" t="s">
        <v>1386</v>
      </c>
    </row>
    <row r="773" spans="1:7" ht="12.9" customHeight="1" x14ac:dyDescent="0.25">
      <c r="A773" s="160"/>
      <c r="B773" s="223" t="s">
        <v>1075</v>
      </c>
      <c r="C773" s="217">
        <v>0</v>
      </c>
      <c r="D773" s="150"/>
      <c r="E773" s="159"/>
      <c r="F773" s="223" t="s">
        <v>1264</v>
      </c>
      <c r="G773" s="223" t="s">
        <v>1386</v>
      </c>
    </row>
    <row r="774" spans="1:7" ht="12.9" customHeight="1" x14ac:dyDescent="0.25">
      <c r="A774" s="160"/>
      <c r="B774" s="223" t="s">
        <v>1075</v>
      </c>
      <c r="C774" s="217">
        <v>0</v>
      </c>
      <c r="D774" s="150"/>
      <c r="E774" s="159"/>
      <c r="F774" s="223" t="s">
        <v>1265</v>
      </c>
      <c r="G774" s="223" t="s">
        <v>1386</v>
      </c>
    </row>
    <row r="775" spans="1:7" ht="12.9" customHeight="1" x14ac:dyDescent="0.25">
      <c r="A775" s="160"/>
      <c r="B775" s="223" t="s">
        <v>1075</v>
      </c>
      <c r="C775" s="217">
        <v>0</v>
      </c>
      <c r="D775" s="150"/>
      <c r="E775" s="159"/>
      <c r="F775" s="223" t="s">
        <v>1266</v>
      </c>
      <c r="G775" s="223" t="s">
        <v>1386</v>
      </c>
    </row>
    <row r="776" spans="1:7" ht="12.9" customHeight="1" x14ac:dyDescent="0.25">
      <c r="A776" s="160"/>
      <c r="B776" s="223" t="s">
        <v>1075</v>
      </c>
      <c r="C776" s="217">
        <v>0</v>
      </c>
      <c r="D776" s="150"/>
      <c r="E776" s="159"/>
      <c r="F776" s="223" t="s">
        <v>1267</v>
      </c>
      <c r="G776" s="223" t="s">
        <v>1386</v>
      </c>
    </row>
    <row r="777" spans="1:7" ht="12.9" customHeight="1" x14ac:dyDescent="0.25">
      <c r="A777" s="160"/>
      <c r="B777" s="223" t="s">
        <v>1075</v>
      </c>
      <c r="C777" s="217">
        <v>0</v>
      </c>
      <c r="D777" s="150"/>
      <c r="E777" s="159"/>
      <c r="F777" s="223" t="s">
        <v>1268</v>
      </c>
      <c r="G777" s="223" t="s">
        <v>1386</v>
      </c>
    </row>
    <row r="778" spans="1:7" ht="12.9" customHeight="1" x14ac:dyDescent="0.25">
      <c r="A778" s="160"/>
      <c r="B778" s="223" t="s">
        <v>1075</v>
      </c>
      <c r="C778" s="217">
        <v>0</v>
      </c>
      <c r="D778" s="150"/>
      <c r="E778" s="159"/>
      <c r="F778" s="223" t="s">
        <v>1269</v>
      </c>
      <c r="G778" s="223" t="s">
        <v>1386</v>
      </c>
    </row>
    <row r="779" spans="1:7" ht="12.9" customHeight="1" x14ac:dyDescent="0.25">
      <c r="A779" s="160"/>
      <c r="B779" s="223" t="s">
        <v>1075</v>
      </c>
      <c r="C779" s="217">
        <v>0</v>
      </c>
      <c r="D779" s="150"/>
      <c r="E779" s="159"/>
      <c r="F779" s="223" t="s">
        <v>1270</v>
      </c>
      <c r="G779" s="223" t="s">
        <v>1386</v>
      </c>
    </row>
    <row r="780" spans="1:7" ht="12.9" customHeight="1" x14ac:dyDescent="0.25">
      <c r="A780" s="160"/>
      <c r="B780" s="223" t="s">
        <v>1075</v>
      </c>
      <c r="C780" s="217">
        <v>0</v>
      </c>
      <c r="D780" s="150"/>
      <c r="E780" s="159"/>
      <c r="F780" s="223" t="s">
        <v>1271</v>
      </c>
      <c r="G780" s="223" t="s">
        <v>1386</v>
      </c>
    </row>
    <row r="781" spans="1:7" ht="12.9" customHeight="1" x14ac:dyDescent="0.25">
      <c r="A781" s="160"/>
      <c r="B781" s="223" t="s">
        <v>1075</v>
      </c>
      <c r="C781" s="217">
        <v>0</v>
      </c>
      <c r="D781" s="150"/>
      <c r="E781" s="159"/>
      <c r="F781" s="223" t="s">
        <v>1272</v>
      </c>
      <c r="G781" s="223" t="s">
        <v>1386</v>
      </c>
    </row>
    <row r="782" spans="1:7" ht="12.9" customHeight="1" x14ac:dyDescent="0.25">
      <c r="A782" s="160"/>
      <c r="B782" s="223" t="s">
        <v>1075</v>
      </c>
      <c r="C782" s="217">
        <v>0</v>
      </c>
      <c r="D782" s="150"/>
      <c r="E782" s="159"/>
      <c r="F782" s="223" t="s">
        <v>1273</v>
      </c>
      <c r="G782" s="223" t="s">
        <v>1386</v>
      </c>
    </row>
    <row r="783" spans="1:7" ht="12.9" customHeight="1" x14ac:dyDescent="0.25">
      <c r="A783" s="160"/>
      <c r="B783" s="223" t="s">
        <v>1075</v>
      </c>
      <c r="C783" s="217">
        <v>0</v>
      </c>
      <c r="D783" s="150"/>
      <c r="E783" s="159"/>
      <c r="F783" s="223" t="s">
        <v>1274</v>
      </c>
      <c r="G783" s="223" t="s">
        <v>1386</v>
      </c>
    </row>
    <row r="784" spans="1:7" ht="12.9" customHeight="1" x14ac:dyDescent="0.25">
      <c r="A784" s="160"/>
      <c r="B784" s="223" t="s">
        <v>1075</v>
      </c>
      <c r="C784" s="217">
        <v>0</v>
      </c>
      <c r="D784" s="150"/>
      <c r="E784" s="159"/>
      <c r="F784" s="223" t="s">
        <v>1275</v>
      </c>
      <c r="G784" s="223" t="s">
        <v>1386</v>
      </c>
    </row>
    <row r="785" spans="1:7" ht="12.9" customHeight="1" x14ac:dyDescent="0.25">
      <c r="A785" s="160"/>
      <c r="B785" s="223" t="s">
        <v>1075</v>
      </c>
      <c r="C785" s="217">
        <v>0</v>
      </c>
      <c r="D785" s="150"/>
      <c r="E785" s="159"/>
      <c r="F785" s="223" t="s">
        <v>1276</v>
      </c>
      <c r="G785" s="223" t="s">
        <v>1386</v>
      </c>
    </row>
    <row r="786" spans="1:7" ht="12.9" customHeight="1" x14ac:dyDescent="0.25">
      <c r="A786" s="160"/>
      <c r="B786" s="223" t="s">
        <v>1075</v>
      </c>
      <c r="C786" s="217">
        <v>0</v>
      </c>
      <c r="D786" s="150"/>
      <c r="E786" s="159"/>
      <c r="F786" s="223" t="s">
        <v>1277</v>
      </c>
      <c r="G786" s="223" t="s">
        <v>1386</v>
      </c>
    </row>
    <row r="787" spans="1:7" ht="12.9" customHeight="1" x14ac:dyDescent="0.25">
      <c r="A787" s="160"/>
      <c r="B787" s="223" t="s">
        <v>1075</v>
      </c>
      <c r="C787" s="217">
        <v>0</v>
      </c>
      <c r="D787" s="150"/>
      <c r="E787" s="159"/>
      <c r="F787" s="223" t="s">
        <v>1278</v>
      </c>
      <c r="G787" s="223" t="s">
        <v>1386</v>
      </c>
    </row>
    <row r="788" spans="1:7" ht="12.9" customHeight="1" x14ac:dyDescent="0.25">
      <c r="A788" s="160"/>
      <c r="B788" s="223" t="s">
        <v>1075</v>
      </c>
      <c r="C788" s="217">
        <v>0</v>
      </c>
      <c r="D788" s="150"/>
      <c r="E788" s="159"/>
      <c r="F788" s="223" t="s">
        <v>1279</v>
      </c>
      <c r="G788" s="223" t="s">
        <v>1386</v>
      </c>
    </row>
    <row r="789" spans="1:7" ht="12.9" customHeight="1" x14ac:dyDescent="0.25">
      <c r="A789" s="160"/>
      <c r="B789" s="223" t="s">
        <v>1075</v>
      </c>
      <c r="C789" s="217">
        <v>0</v>
      </c>
      <c r="D789" s="150"/>
      <c r="E789" s="159"/>
      <c r="F789" s="223" t="s">
        <v>1280</v>
      </c>
      <c r="G789" s="223" t="s">
        <v>1386</v>
      </c>
    </row>
    <row r="790" spans="1:7" ht="12.9" customHeight="1" x14ac:dyDescent="0.25">
      <c r="A790" s="160"/>
      <c r="B790" s="223" t="s">
        <v>1075</v>
      </c>
      <c r="C790" s="217">
        <v>0</v>
      </c>
      <c r="D790" s="150"/>
      <c r="E790" s="159"/>
      <c r="F790" s="223" t="s">
        <v>1281</v>
      </c>
      <c r="G790" s="223" t="s">
        <v>1386</v>
      </c>
    </row>
    <row r="791" spans="1:7" ht="12.9" customHeight="1" x14ac:dyDescent="0.25">
      <c r="A791" s="160"/>
      <c r="B791" s="223" t="s">
        <v>1075</v>
      </c>
      <c r="C791" s="217">
        <v>0</v>
      </c>
      <c r="D791" s="150"/>
      <c r="E791" s="159"/>
      <c r="F791" s="223" t="s">
        <v>1282</v>
      </c>
      <c r="G791" s="223" t="s">
        <v>1386</v>
      </c>
    </row>
    <row r="792" spans="1:7" ht="12.9" customHeight="1" x14ac:dyDescent="0.25">
      <c r="A792" s="160"/>
      <c r="B792" s="223" t="s">
        <v>1075</v>
      </c>
      <c r="C792" s="217">
        <v>0</v>
      </c>
      <c r="D792" s="150"/>
      <c r="E792" s="159"/>
      <c r="F792" s="223" t="s">
        <v>1283</v>
      </c>
      <c r="G792" s="223" t="s">
        <v>1386</v>
      </c>
    </row>
    <row r="793" spans="1:7" ht="12.9" customHeight="1" x14ac:dyDescent="0.25">
      <c r="A793" s="160"/>
      <c r="B793" s="223" t="s">
        <v>1075</v>
      </c>
      <c r="C793" s="217">
        <v>0</v>
      </c>
      <c r="D793" s="150"/>
      <c r="E793" s="159"/>
      <c r="F793" s="223" t="s">
        <v>1284</v>
      </c>
      <c r="G793" s="223" t="s">
        <v>1386</v>
      </c>
    </row>
    <row r="794" spans="1:7" ht="12.9" customHeight="1" x14ac:dyDescent="0.25">
      <c r="A794" s="160"/>
      <c r="B794" s="223" t="s">
        <v>1075</v>
      </c>
      <c r="C794" s="217">
        <v>0</v>
      </c>
      <c r="D794" s="150"/>
      <c r="E794" s="159"/>
      <c r="F794" s="223" t="s">
        <v>1285</v>
      </c>
      <c r="G794" s="223" t="s">
        <v>1386</v>
      </c>
    </row>
    <row r="795" spans="1:7" ht="12.9" customHeight="1" x14ac:dyDescent="0.25">
      <c r="A795" s="160"/>
      <c r="B795" s="223" t="s">
        <v>1075</v>
      </c>
      <c r="C795" s="217">
        <v>0</v>
      </c>
      <c r="D795" s="150"/>
      <c r="E795" s="159"/>
      <c r="F795" s="223" t="s">
        <v>1286</v>
      </c>
      <c r="G795" s="223" t="s">
        <v>1386</v>
      </c>
    </row>
    <row r="796" spans="1:7" ht="12.9" customHeight="1" x14ac:dyDescent="0.25">
      <c r="A796" s="160"/>
      <c r="B796" s="223" t="s">
        <v>1075</v>
      </c>
      <c r="C796" s="217">
        <v>0</v>
      </c>
      <c r="D796" s="150"/>
      <c r="E796" s="159"/>
      <c r="F796" s="223" t="s">
        <v>1287</v>
      </c>
      <c r="G796" s="223" t="s">
        <v>1386</v>
      </c>
    </row>
    <row r="797" spans="1:7" ht="12.9" customHeight="1" x14ac:dyDescent="0.25">
      <c r="A797" s="160"/>
      <c r="B797" s="223" t="s">
        <v>1075</v>
      </c>
      <c r="C797" s="217">
        <v>0</v>
      </c>
      <c r="D797" s="150"/>
      <c r="E797" s="159"/>
      <c r="F797" s="223" t="s">
        <v>1288</v>
      </c>
      <c r="G797" s="223" t="s">
        <v>1386</v>
      </c>
    </row>
    <row r="798" spans="1:7" ht="12.9" customHeight="1" x14ac:dyDescent="0.25">
      <c r="A798" s="160"/>
      <c r="B798" s="223" t="s">
        <v>1075</v>
      </c>
      <c r="C798" s="217">
        <v>0</v>
      </c>
      <c r="D798" s="150"/>
      <c r="E798" s="159"/>
      <c r="F798" s="223" t="s">
        <v>1289</v>
      </c>
      <c r="G798" s="223" t="s">
        <v>1386</v>
      </c>
    </row>
    <row r="799" spans="1:7" ht="12.9" customHeight="1" x14ac:dyDescent="0.25">
      <c r="A799" s="160"/>
      <c r="B799" s="223" t="s">
        <v>1075</v>
      </c>
      <c r="C799" s="217">
        <v>0</v>
      </c>
      <c r="D799" s="150"/>
      <c r="E799" s="159"/>
      <c r="F799" s="223" t="s">
        <v>1290</v>
      </c>
      <c r="G799" s="223" t="s">
        <v>1386</v>
      </c>
    </row>
    <row r="800" spans="1:7" ht="12.9" customHeight="1" x14ac:dyDescent="0.25">
      <c r="A800" s="160"/>
      <c r="B800" s="223" t="s">
        <v>1075</v>
      </c>
      <c r="C800" s="217">
        <v>0</v>
      </c>
      <c r="D800" s="150"/>
      <c r="E800" s="159"/>
      <c r="F800" s="223" t="s">
        <v>1291</v>
      </c>
      <c r="G800" s="223" t="s">
        <v>1386</v>
      </c>
    </row>
    <row r="801" spans="1:7" ht="12.9" customHeight="1" x14ac:dyDescent="0.25">
      <c r="A801" s="160"/>
      <c r="B801" s="223" t="s">
        <v>1075</v>
      </c>
      <c r="C801" s="217">
        <v>0</v>
      </c>
      <c r="D801" s="150"/>
      <c r="E801" s="159"/>
      <c r="F801" s="223" t="s">
        <v>1292</v>
      </c>
      <c r="G801" s="223" t="s">
        <v>1386</v>
      </c>
    </row>
    <row r="802" spans="1:7" ht="12.9" customHeight="1" x14ac:dyDescent="0.25">
      <c r="A802" s="160"/>
      <c r="B802" s="223" t="s">
        <v>1075</v>
      </c>
      <c r="C802" s="217">
        <v>0</v>
      </c>
      <c r="D802" s="150"/>
      <c r="E802" s="159"/>
      <c r="F802" s="223" t="s">
        <v>1293</v>
      </c>
      <c r="G802" s="223" t="s">
        <v>1386</v>
      </c>
    </row>
    <row r="803" spans="1:7" ht="12.9" customHeight="1" x14ac:dyDescent="0.25">
      <c r="A803" s="160"/>
      <c r="B803" s="223" t="s">
        <v>1075</v>
      </c>
      <c r="C803" s="217">
        <v>0</v>
      </c>
      <c r="D803" s="150"/>
      <c r="E803" s="159"/>
      <c r="F803" s="223" t="s">
        <v>1294</v>
      </c>
      <c r="G803" s="223" t="s">
        <v>1386</v>
      </c>
    </row>
    <row r="804" spans="1:7" ht="12.9" customHeight="1" x14ac:dyDescent="0.25">
      <c r="A804" s="160"/>
      <c r="B804" s="223" t="s">
        <v>1075</v>
      </c>
      <c r="C804" s="217">
        <v>0</v>
      </c>
      <c r="D804" s="150"/>
      <c r="E804" s="159"/>
      <c r="F804" s="223" t="s">
        <v>1295</v>
      </c>
      <c r="G804" s="223" t="s">
        <v>1386</v>
      </c>
    </row>
    <row r="805" spans="1:7" ht="12.9" customHeight="1" x14ac:dyDescent="0.25">
      <c r="A805" s="160"/>
      <c r="B805" s="223" t="s">
        <v>1075</v>
      </c>
      <c r="C805" s="217">
        <v>0</v>
      </c>
      <c r="D805" s="150"/>
      <c r="E805" s="159"/>
      <c r="F805" s="223" t="s">
        <v>1296</v>
      </c>
      <c r="G805" s="223" t="s">
        <v>1386</v>
      </c>
    </row>
    <row r="806" spans="1:7" ht="12.9" customHeight="1" x14ac:dyDescent="0.25">
      <c r="A806" s="160"/>
      <c r="B806" s="223" t="s">
        <v>1075</v>
      </c>
      <c r="C806" s="217">
        <v>0</v>
      </c>
      <c r="D806" s="150"/>
      <c r="E806" s="159"/>
      <c r="F806" s="223" t="s">
        <v>1297</v>
      </c>
      <c r="G806" s="223" t="s">
        <v>1386</v>
      </c>
    </row>
    <row r="807" spans="1:7" ht="12.9" customHeight="1" x14ac:dyDescent="0.25">
      <c r="A807" s="160"/>
      <c r="B807" s="223" t="s">
        <v>1075</v>
      </c>
      <c r="C807" s="217">
        <v>0</v>
      </c>
      <c r="D807" s="150"/>
      <c r="E807" s="159"/>
      <c r="F807" s="223" t="s">
        <v>1298</v>
      </c>
      <c r="G807" s="223" t="s">
        <v>1386</v>
      </c>
    </row>
    <row r="808" spans="1:7" ht="12.9" customHeight="1" x14ac:dyDescent="0.25">
      <c r="A808" s="160"/>
      <c r="B808" s="223" t="s">
        <v>1075</v>
      </c>
      <c r="C808" s="217">
        <v>0</v>
      </c>
      <c r="D808" s="150"/>
      <c r="E808" s="159"/>
      <c r="F808" s="223" t="s">
        <v>1299</v>
      </c>
      <c r="G808" s="223" t="s">
        <v>1386</v>
      </c>
    </row>
    <row r="809" spans="1:7" ht="12.9" customHeight="1" x14ac:dyDescent="0.25">
      <c r="A809" s="160"/>
      <c r="B809" s="223" t="s">
        <v>1075</v>
      </c>
      <c r="C809" s="217">
        <v>0</v>
      </c>
      <c r="D809" s="150"/>
      <c r="E809" s="159"/>
      <c r="F809" s="223" t="s">
        <v>1300</v>
      </c>
      <c r="G809" s="223" t="s">
        <v>1386</v>
      </c>
    </row>
    <row r="810" spans="1:7" ht="12.9" customHeight="1" x14ac:dyDescent="0.25">
      <c r="A810" s="160"/>
      <c r="B810" s="223" t="s">
        <v>1075</v>
      </c>
      <c r="C810" s="217">
        <v>0</v>
      </c>
      <c r="D810" s="150"/>
      <c r="E810" s="159"/>
      <c r="F810" s="223" t="s">
        <v>1301</v>
      </c>
      <c r="G810" s="223" t="s">
        <v>1386</v>
      </c>
    </row>
    <row r="811" spans="1:7" ht="12.9" customHeight="1" x14ac:dyDescent="0.25">
      <c r="A811" s="160"/>
      <c r="B811" s="223" t="s">
        <v>1075</v>
      </c>
      <c r="C811" s="217">
        <v>0</v>
      </c>
      <c r="D811" s="150"/>
      <c r="E811" s="159"/>
      <c r="F811" s="223" t="s">
        <v>1302</v>
      </c>
      <c r="G811" s="223" t="s">
        <v>1386</v>
      </c>
    </row>
    <row r="812" spans="1:7" ht="12.9" customHeight="1" x14ac:dyDescent="0.25">
      <c r="A812" s="160"/>
      <c r="B812" s="223" t="s">
        <v>1075</v>
      </c>
      <c r="C812" s="217">
        <v>0</v>
      </c>
      <c r="D812" s="150"/>
      <c r="E812" s="159"/>
      <c r="F812" s="223" t="s">
        <v>1303</v>
      </c>
      <c r="G812" s="223" t="s">
        <v>1386</v>
      </c>
    </row>
    <row r="813" spans="1:7" ht="12.9" customHeight="1" x14ac:dyDescent="0.25">
      <c r="A813" s="160"/>
      <c r="B813" s="223" t="s">
        <v>1075</v>
      </c>
      <c r="C813" s="217">
        <v>0</v>
      </c>
      <c r="D813" s="150"/>
      <c r="E813" s="159"/>
      <c r="F813" s="223" t="s">
        <v>1304</v>
      </c>
      <c r="G813" s="223" t="s">
        <v>1386</v>
      </c>
    </row>
    <row r="814" spans="1:7" ht="12.9" customHeight="1" x14ac:dyDescent="0.25">
      <c r="A814" s="160"/>
      <c r="B814" s="223" t="s">
        <v>1075</v>
      </c>
      <c r="C814" s="217">
        <v>0</v>
      </c>
      <c r="D814" s="150"/>
      <c r="E814" s="159"/>
      <c r="F814" s="223" t="s">
        <v>1305</v>
      </c>
      <c r="G814" s="223" t="s">
        <v>1386</v>
      </c>
    </row>
    <row r="815" spans="1:7" ht="12.9" customHeight="1" x14ac:dyDescent="0.25">
      <c r="A815" s="160"/>
      <c r="B815" s="223" t="s">
        <v>1075</v>
      </c>
      <c r="C815" s="217">
        <v>0</v>
      </c>
      <c r="D815" s="150"/>
      <c r="E815" s="159"/>
      <c r="F815" s="223" t="s">
        <v>1306</v>
      </c>
      <c r="G815" s="223" t="s">
        <v>1386</v>
      </c>
    </row>
    <row r="816" spans="1:7" ht="12.9" customHeight="1" x14ac:dyDescent="0.25">
      <c r="A816" s="160"/>
      <c r="B816" s="223" t="s">
        <v>1075</v>
      </c>
      <c r="C816" s="217">
        <v>0</v>
      </c>
      <c r="D816" s="150"/>
      <c r="E816" s="159"/>
      <c r="F816" s="223" t="s">
        <v>1307</v>
      </c>
      <c r="G816" s="223" t="s">
        <v>1386</v>
      </c>
    </row>
    <row r="817" spans="1:7" ht="12.9" customHeight="1" x14ac:dyDescent="0.25">
      <c r="A817" s="160"/>
      <c r="B817" s="223" t="s">
        <v>1075</v>
      </c>
      <c r="C817" s="217">
        <v>0</v>
      </c>
      <c r="D817" s="150"/>
      <c r="E817" s="159"/>
      <c r="F817" s="223" t="s">
        <v>1308</v>
      </c>
      <c r="G817" s="223" t="s">
        <v>1386</v>
      </c>
    </row>
    <row r="818" spans="1:7" ht="12.9" customHeight="1" x14ac:dyDescent="0.25">
      <c r="A818" s="160"/>
      <c r="B818" s="223" t="s">
        <v>1075</v>
      </c>
      <c r="C818" s="217">
        <v>0</v>
      </c>
      <c r="D818" s="150"/>
      <c r="E818" s="159"/>
      <c r="F818" s="223" t="s">
        <v>1309</v>
      </c>
      <c r="G818" s="223" t="s">
        <v>1386</v>
      </c>
    </row>
    <row r="819" spans="1:7" ht="12.9" customHeight="1" x14ac:dyDescent="0.25">
      <c r="A819" s="160"/>
      <c r="B819" s="223" t="s">
        <v>1075</v>
      </c>
      <c r="C819" s="217">
        <v>0</v>
      </c>
      <c r="D819" s="150"/>
      <c r="E819" s="159"/>
      <c r="F819" s="223" t="s">
        <v>1310</v>
      </c>
      <c r="G819" s="223" t="s">
        <v>1386</v>
      </c>
    </row>
    <row r="820" spans="1:7" ht="12.9" customHeight="1" x14ac:dyDescent="0.25">
      <c r="A820" s="160"/>
      <c r="B820" s="223" t="s">
        <v>1075</v>
      </c>
      <c r="C820" s="217">
        <v>0</v>
      </c>
      <c r="D820" s="150"/>
      <c r="E820" s="159"/>
      <c r="F820" s="223" t="s">
        <v>1311</v>
      </c>
      <c r="G820" s="223" t="s">
        <v>1386</v>
      </c>
    </row>
    <row r="821" spans="1:7" ht="12.9" customHeight="1" x14ac:dyDescent="0.25">
      <c r="A821" s="160"/>
      <c r="B821" s="223" t="s">
        <v>1075</v>
      </c>
      <c r="C821" s="217">
        <v>0</v>
      </c>
      <c r="D821" s="150"/>
      <c r="E821" s="159"/>
      <c r="F821" s="223" t="s">
        <v>1312</v>
      </c>
      <c r="G821" s="223" t="s">
        <v>1386</v>
      </c>
    </row>
    <row r="822" spans="1:7" ht="12.9" customHeight="1" x14ac:dyDescent="0.25">
      <c r="A822" s="160"/>
      <c r="B822" s="223" t="s">
        <v>1075</v>
      </c>
      <c r="C822" s="217">
        <v>0</v>
      </c>
      <c r="D822" s="150"/>
      <c r="E822" s="159"/>
      <c r="F822" s="223" t="s">
        <v>1313</v>
      </c>
      <c r="G822" s="223" t="s">
        <v>1386</v>
      </c>
    </row>
    <row r="823" spans="1:7" ht="12.9" customHeight="1" x14ac:dyDescent="0.25">
      <c r="A823" s="160"/>
      <c r="B823" s="223" t="s">
        <v>1075</v>
      </c>
      <c r="C823" s="217">
        <v>0</v>
      </c>
      <c r="D823" s="150"/>
      <c r="E823" s="159"/>
      <c r="F823" s="223" t="s">
        <v>1314</v>
      </c>
      <c r="G823" s="223" t="s">
        <v>1386</v>
      </c>
    </row>
    <row r="824" spans="1:7" ht="12.9" customHeight="1" x14ac:dyDescent="0.25">
      <c r="A824" s="160"/>
      <c r="B824" s="223" t="s">
        <v>1075</v>
      </c>
      <c r="C824" s="217">
        <v>0</v>
      </c>
      <c r="D824" s="150"/>
      <c r="E824" s="159"/>
      <c r="F824" s="223" t="s">
        <v>1315</v>
      </c>
      <c r="G824" s="223" t="s">
        <v>1386</v>
      </c>
    </row>
    <row r="825" spans="1:7" ht="12.9" customHeight="1" x14ac:dyDescent="0.25">
      <c r="A825" s="160"/>
      <c r="B825" s="223" t="s">
        <v>1075</v>
      </c>
      <c r="C825" s="217">
        <v>0</v>
      </c>
      <c r="D825" s="150"/>
      <c r="E825" s="159"/>
      <c r="F825" s="223" t="s">
        <v>1316</v>
      </c>
      <c r="G825" s="223" t="s">
        <v>1386</v>
      </c>
    </row>
    <row r="826" spans="1:7" ht="12.9" customHeight="1" x14ac:dyDescent="0.25">
      <c r="A826" s="160"/>
      <c r="B826" s="223" t="s">
        <v>1075</v>
      </c>
      <c r="C826" s="217">
        <v>0</v>
      </c>
      <c r="D826" s="150"/>
      <c r="E826" s="159"/>
      <c r="F826" s="223" t="s">
        <v>1317</v>
      </c>
      <c r="G826" s="223" t="s">
        <v>1386</v>
      </c>
    </row>
    <row r="827" spans="1:7" ht="12.9" customHeight="1" x14ac:dyDescent="0.25">
      <c r="A827" s="160"/>
      <c r="B827" s="223" t="s">
        <v>1075</v>
      </c>
      <c r="C827" s="217">
        <v>0</v>
      </c>
      <c r="D827" s="150"/>
      <c r="E827" s="159"/>
      <c r="F827" s="223" t="s">
        <v>1318</v>
      </c>
      <c r="G827" s="223" t="s">
        <v>1386</v>
      </c>
    </row>
    <row r="828" spans="1:7" ht="12.9" customHeight="1" x14ac:dyDescent="0.25">
      <c r="A828" s="160"/>
      <c r="B828" s="223" t="s">
        <v>1075</v>
      </c>
      <c r="C828" s="217">
        <v>0</v>
      </c>
      <c r="D828" s="150"/>
      <c r="E828" s="159"/>
      <c r="F828" s="223" t="s">
        <v>1319</v>
      </c>
      <c r="G828" s="223" t="s">
        <v>1386</v>
      </c>
    </row>
    <row r="829" spans="1:7" ht="12.9" customHeight="1" x14ac:dyDescent="0.25">
      <c r="A829" s="160"/>
      <c r="B829" s="223" t="s">
        <v>1075</v>
      </c>
      <c r="C829" s="217">
        <v>0</v>
      </c>
      <c r="D829" s="150"/>
      <c r="E829" s="159"/>
      <c r="F829" s="223" t="s">
        <v>1320</v>
      </c>
      <c r="G829" s="223" t="s">
        <v>1386</v>
      </c>
    </row>
    <row r="830" spans="1:7" ht="12.9" customHeight="1" x14ac:dyDescent="0.25">
      <c r="A830" s="160"/>
      <c r="B830" s="223" t="s">
        <v>1075</v>
      </c>
      <c r="C830" s="217">
        <v>0</v>
      </c>
      <c r="D830" s="150"/>
      <c r="E830" s="159"/>
      <c r="F830" s="223" t="s">
        <v>1321</v>
      </c>
      <c r="G830" s="223" t="s">
        <v>1386</v>
      </c>
    </row>
    <row r="831" spans="1:7" ht="12.9" customHeight="1" x14ac:dyDescent="0.25">
      <c r="A831" s="160"/>
      <c r="B831" s="223" t="s">
        <v>1075</v>
      </c>
      <c r="C831" s="217">
        <v>0</v>
      </c>
      <c r="D831" s="150"/>
      <c r="E831" s="159"/>
      <c r="F831" s="223" t="s">
        <v>1322</v>
      </c>
      <c r="G831" s="223" t="s">
        <v>1386</v>
      </c>
    </row>
    <row r="832" spans="1:7" ht="12.9" customHeight="1" x14ac:dyDescent="0.25">
      <c r="A832" s="160"/>
      <c r="B832" s="223" t="s">
        <v>1075</v>
      </c>
      <c r="C832" s="217">
        <v>0</v>
      </c>
      <c r="D832" s="150"/>
      <c r="E832" s="159"/>
      <c r="F832" s="223" t="s">
        <v>1323</v>
      </c>
      <c r="G832" s="223" t="s">
        <v>1386</v>
      </c>
    </row>
    <row r="833" spans="1:7" ht="12.9" customHeight="1" x14ac:dyDescent="0.25">
      <c r="A833" s="160"/>
      <c r="B833" s="223" t="s">
        <v>1075</v>
      </c>
      <c r="C833" s="217">
        <v>0</v>
      </c>
      <c r="D833" s="150"/>
      <c r="E833" s="159"/>
      <c r="F833" s="223" t="s">
        <v>1324</v>
      </c>
      <c r="G833" s="223" t="s">
        <v>1386</v>
      </c>
    </row>
    <row r="834" spans="1:7" ht="12.9" customHeight="1" x14ac:dyDescent="0.25">
      <c r="A834" s="160"/>
      <c r="B834" s="223" t="s">
        <v>1075</v>
      </c>
      <c r="C834" s="217">
        <v>0</v>
      </c>
      <c r="D834" s="150"/>
      <c r="E834" s="159"/>
      <c r="F834" s="223" t="s">
        <v>1325</v>
      </c>
      <c r="G834" s="223" t="s">
        <v>1386</v>
      </c>
    </row>
    <row r="835" spans="1:7" ht="12.9" customHeight="1" x14ac:dyDescent="0.25">
      <c r="A835" s="160"/>
      <c r="B835" s="223" t="s">
        <v>1075</v>
      </c>
      <c r="C835" s="217">
        <v>0</v>
      </c>
      <c r="D835" s="150"/>
      <c r="E835" s="159"/>
      <c r="F835" s="223" t="s">
        <v>1326</v>
      </c>
      <c r="G835" s="223" t="s">
        <v>1386</v>
      </c>
    </row>
    <row r="836" spans="1:7" ht="12.9" customHeight="1" x14ac:dyDescent="0.25">
      <c r="A836" s="160"/>
      <c r="B836" s="223" t="s">
        <v>1075</v>
      </c>
      <c r="C836" s="217">
        <v>0</v>
      </c>
      <c r="D836" s="150"/>
      <c r="E836" s="159"/>
      <c r="F836" s="223" t="s">
        <v>1327</v>
      </c>
      <c r="G836" s="223" t="s">
        <v>1386</v>
      </c>
    </row>
    <row r="837" spans="1:7" ht="12.9" customHeight="1" x14ac:dyDescent="0.25">
      <c r="A837" s="160"/>
      <c r="B837" s="223" t="s">
        <v>1075</v>
      </c>
      <c r="C837" s="217">
        <v>0</v>
      </c>
      <c r="D837" s="150"/>
      <c r="E837" s="159"/>
      <c r="F837" s="223" t="s">
        <v>1328</v>
      </c>
      <c r="G837" s="223" t="s">
        <v>1386</v>
      </c>
    </row>
    <row r="838" spans="1:7" ht="12.9" customHeight="1" x14ac:dyDescent="0.25">
      <c r="A838" s="160"/>
      <c r="B838" s="223" t="s">
        <v>1075</v>
      </c>
      <c r="C838" s="217">
        <v>0</v>
      </c>
      <c r="D838" s="150"/>
      <c r="E838" s="159"/>
      <c r="F838" s="223" t="s">
        <v>1329</v>
      </c>
      <c r="G838" s="223" t="s">
        <v>1386</v>
      </c>
    </row>
    <row r="839" spans="1:7" ht="12.9" customHeight="1" x14ac:dyDescent="0.25">
      <c r="A839" s="160"/>
      <c r="B839" s="223" t="s">
        <v>1075</v>
      </c>
      <c r="C839" s="217">
        <v>0</v>
      </c>
      <c r="D839" s="150"/>
      <c r="E839" s="159"/>
      <c r="F839" s="223" t="s">
        <v>1330</v>
      </c>
      <c r="G839" s="223" t="s">
        <v>1386</v>
      </c>
    </row>
    <row r="840" spans="1:7" ht="12.9" customHeight="1" x14ac:dyDescent="0.25">
      <c r="A840" s="160"/>
      <c r="B840" s="223" t="s">
        <v>1075</v>
      </c>
      <c r="C840" s="217">
        <v>0</v>
      </c>
      <c r="D840" s="150"/>
      <c r="E840" s="159"/>
      <c r="F840" s="223" t="s">
        <v>1331</v>
      </c>
      <c r="G840" s="223" t="s">
        <v>1386</v>
      </c>
    </row>
    <row r="841" spans="1:7" ht="12.9" customHeight="1" x14ac:dyDescent="0.25">
      <c r="A841" s="160"/>
      <c r="B841" s="223" t="s">
        <v>1075</v>
      </c>
      <c r="C841" s="217">
        <v>0</v>
      </c>
      <c r="D841" s="150"/>
      <c r="E841" s="159"/>
      <c r="F841" s="223" t="s">
        <v>1332</v>
      </c>
      <c r="G841" s="223" t="s">
        <v>1386</v>
      </c>
    </row>
    <row r="842" spans="1:7" ht="12.9" customHeight="1" x14ac:dyDescent="0.25">
      <c r="A842" s="160"/>
      <c r="B842" s="223" t="s">
        <v>1075</v>
      </c>
      <c r="C842" s="217">
        <v>0</v>
      </c>
      <c r="D842" s="150"/>
      <c r="E842" s="159"/>
      <c r="F842" s="223" t="s">
        <v>1333</v>
      </c>
      <c r="G842" s="223" t="s">
        <v>1386</v>
      </c>
    </row>
    <row r="843" spans="1:7" ht="12.9" customHeight="1" x14ac:dyDescent="0.25">
      <c r="A843" s="160"/>
      <c r="B843" s="223" t="s">
        <v>1075</v>
      </c>
      <c r="C843" s="217">
        <v>0</v>
      </c>
      <c r="D843" s="150"/>
      <c r="E843" s="159"/>
      <c r="F843" s="223" t="s">
        <v>1334</v>
      </c>
      <c r="G843" s="223" t="s">
        <v>1386</v>
      </c>
    </row>
    <row r="844" spans="1:7" ht="12.9" customHeight="1" x14ac:dyDescent="0.25">
      <c r="A844" s="160"/>
      <c r="B844" s="223" t="s">
        <v>1075</v>
      </c>
      <c r="C844" s="217">
        <v>0</v>
      </c>
      <c r="D844" s="150"/>
      <c r="E844" s="159"/>
      <c r="F844" s="223" t="s">
        <v>1335</v>
      </c>
      <c r="G844" s="223" t="s">
        <v>1386</v>
      </c>
    </row>
    <row r="845" spans="1:7" ht="12.9" customHeight="1" x14ac:dyDescent="0.25">
      <c r="A845" s="160"/>
      <c r="B845" s="223" t="s">
        <v>1075</v>
      </c>
      <c r="C845" s="217">
        <v>0</v>
      </c>
      <c r="D845" s="150"/>
      <c r="E845" s="159"/>
      <c r="F845" s="223" t="s">
        <v>1336</v>
      </c>
      <c r="G845" s="223" t="s">
        <v>1386</v>
      </c>
    </row>
    <row r="846" spans="1:7" ht="12.9" customHeight="1" x14ac:dyDescent="0.25">
      <c r="A846" s="160"/>
      <c r="B846" s="223" t="s">
        <v>1075</v>
      </c>
      <c r="C846" s="217">
        <v>0</v>
      </c>
      <c r="D846" s="150"/>
      <c r="E846" s="159"/>
      <c r="F846" s="223" t="s">
        <v>1337</v>
      </c>
      <c r="G846" s="223" t="s">
        <v>1386</v>
      </c>
    </row>
    <row r="847" spans="1:7" ht="12.9" customHeight="1" x14ac:dyDescent="0.25">
      <c r="A847" s="92"/>
      <c r="B847" s="223" t="s">
        <v>1075</v>
      </c>
      <c r="C847" s="217">
        <v>0</v>
      </c>
      <c r="D847" s="150"/>
      <c r="E847" s="159"/>
      <c r="F847" s="223" t="s">
        <v>1338</v>
      </c>
      <c r="G847" s="223" t="s">
        <v>1386</v>
      </c>
    </row>
    <row r="848" spans="1:7" ht="12.9" customHeight="1" x14ac:dyDescent="0.25">
      <c r="A848" s="160"/>
      <c r="B848" s="223" t="s">
        <v>1076</v>
      </c>
      <c r="C848" s="217">
        <v>0</v>
      </c>
      <c r="D848" s="150"/>
      <c r="E848" s="159"/>
      <c r="F848" s="223" t="s">
        <v>1339</v>
      </c>
      <c r="G848" s="223" t="s">
        <v>1386</v>
      </c>
    </row>
    <row r="849" spans="1:7" ht="12.9" customHeight="1" x14ac:dyDescent="0.25">
      <c r="A849" s="92"/>
      <c r="B849" s="223" t="s">
        <v>1077</v>
      </c>
      <c r="C849" s="217">
        <v>154330</v>
      </c>
      <c r="D849" s="150"/>
      <c r="E849" s="159"/>
      <c r="F849" s="223" t="s">
        <v>1340</v>
      </c>
      <c r="G849" s="223" t="s">
        <v>1386</v>
      </c>
    </row>
    <row r="850" spans="1:7" ht="12.75" customHeight="1" x14ac:dyDescent="0.25">
      <c r="A850" s="160"/>
      <c r="B850" s="223" t="s">
        <v>1683</v>
      </c>
      <c r="C850" s="217">
        <v>241827</v>
      </c>
      <c r="D850" s="150"/>
      <c r="E850" s="159"/>
      <c r="F850" s="223" t="s">
        <v>1676</v>
      </c>
      <c r="G850" s="223" t="s">
        <v>1386</v>
      </c>
    </row>
    <row r="851" spans="1:7" ht="12.75" customHeight="1" x14ac:dyDescent="0.25">
      <c r="A851" s="160"/>
      <c r="B851" s="223" t="s">
        <v>1684</v>
      </c>
      <c r="C851" s="217">
        <v>296705</v>
      </c>
      <c r="D851" s="150"/>
      <c r="E851" s="159"/>
      <c r="F851" s="223" t="s">
        <v>1677</v>
      </c>
      <c r="G851" s="223" t="s">
        <v>1386</v>
      </c>
    </row>
    <row r="852" spans="1:7" ht="12.75" customHeight="1" x14ac:dyDescent="0.25">
      <c r="A852" s="160"/>
      <c r="B852" s="223" t="s">
        <v>1685</v>
      </c>
      <c r="C852" s="217">
        <v>319926</v>
      </c>
      <c r="D852" s="150"/>
      <c r="E852" s="159"/>
      <c r="F852" s="223" t="s">
        <v>1678</v>
      </c>
      <c r="G852" s="223" t="s">
        <v>1386</v>
      </c>
    </row>
    <row r="853" spans="1:7" ht="12.75" customHeight="1" x14ac:dyDescent="0.25">
      <c r="A853" s="160"/>
      <c r="B853" s="223" t="s">
        <v>1686</v>
      </c>
      <c r="C853" s="217">
        <v>37649</v>
      </c>
      <c r="D853" s="150"/>
      <c r="E853" s="159"/>
      <c r="F853" s="223" t="s">
        <v>1679</v>
      </c>
      <c r="G853" s="223" t="s">
        <v>1386</v>
      </c>
    </row>
    <row r="854" spans="1:7" ht="12.75" customHeight="1" x14ac:dyDescent="0.25">
      <c r="A854" s="160"/>
      <c r="B854" s="223" t="s">
        <v>1687</v>
      </c>
      <c r="C854" s="217">
        <v>296214</v>
      </c>
      <c r="D854" s="150"/>
      <c r="E854" s="159"/>
      <c r="F854" s="223" t="s">
        <v>1680</v>
      </c>
      <c r="G854" s="223" t="s">
        <v>1386</v>
      </c>
    </row>
    <row r="855" spans="1:7" ht="12.75" customHeight="1" x14ac:dyDescent="0.25">
      <c r="A855" s="160"/>
      <c r="B855" s="223" t="s">
        <v>1688</v>
      </c>
      <c r="C855" s="217">
        <v>199736</v>
      </c>
      <c r="D855" s="150"/>
      <c r="E855" s="159"/>
      <c r="F855" s="223" t="s">
        <v>1681</v>
      </c>
      <c r="G855" s="223" t="s">
        <v>1386</v>
      </c>
    </row>
    <row r="856" spans="1:7" ht="12.75" customHeight="1" x14ac:dyDescent="0.25">
      <c r="A856" s="160"/>
      <c r="B856" s="223" t="s">
        <v>1689</v>
      </c>
      <c r="C856" s="217">
        <v>295666</v>
      </c>
      <c r="D856" s="150"/>
      <c r="E856" s="159"/>
      <c r="F856" s="223" t="s">
        <v>1682</v>
      </c>
      <c r="G856" s="223" t="s">
        <v>1386</v>
      </c>
    </row>
    <row r="857" spans="1:7" ht="12.75" customHeight="1" x14ac:dyDescent="0.25">
      <c r="A857" s="160"/>
      <c r="B857" s="223" t="s">
        <v>1078</v>
      </c>
      <c r="C857" s="217">
        <v>0</v>
      </c>
      <c r="D857" s="150"/>
      <c r="E857" s="159"/>
      <c r="F857" s="223" t="s">
        <v>1341</v>
      </c>
      <c r="G857" s="223" t="s">
        <v>1386</v>
      </c>
    </row>
    <row r="858" spans="1:7" ht="12.75" customHeight="1" x14ac:dyDescent="0.25">
      <c r="A858" s="160"/>
      <c r="B858" s="223" t="s">
        <v>1079</v>
      </c>
      <c r="C858" s="217">
        <v>0</v>
      </c>
      <c r="D858" s="150"/>
      <c r="E858" s="159"/>
      <c r="F858" s="223" t="s">
        <v>1342</v>
      </c>
      <c r="G858" s="223" t="s">
        <v>1386</v>
      </c>
    </row>
    <row r="859" spans="1:7" ht="12.75" customHeight="1" x14ac:dyDescent="0.25">
      <c r="A859" s="160"/>
      <c r="B859" s="223" t="s">
        <v>1080</v>
      </c>
      <c r="C859" s="217">
        <v>0</v>
      </c>
      <c r="D859" s="150"/>
      <c r="E859" s="159"/>
      <c r="F859" s="223" t="s">
        <v>1343</v>
      </c>
      <c r="G859" s="223" t="s">
        <v>1386</v>
      </c>
    </row>
    <row r="860" spans="1:7" ht="12.75" customHeight="1" x14ac:dyDescent="0.25">
      <c r="A860" s="160"/>
      <c r="B860" s="223" t="s">
        <v>1081</v>
      </c>
      <c r="C860" s="217">
        <v>0</v>
      </c>
      <c r="D860" s="150"/>
      <c r="E860" s="159"/>
      <c r="F860" s="223" t="s">
        <v>1344</v>
      </c>
      <c r="G860" s="223" t="s">
        <v>1386</v>
      </c>
    </row>
    <row r="861" spans="1:7" ht="12.75" customHeight="1" x14ac:dyDescent="0.25">
      <c r="A861" s="160"/>
      <c r="B861" s="223" t="s">
        <v>1082</v>
      </c>
      <c r="C861" s="217">
        <v>0</v>
      </c>
      <c r="D861" s="150"/>
      <c r="E861" s="159"/>
      <c r="F861" s="223" t="s">
        <v>1345</v>
      </c>
      <c r="G861" s="223" t="s">
        <v>1386</v>
      </c>
    </row>
    <row r="862" spans="1:7" ht="12.75" customHeight="1" x14ac:dyDescent="0.25">
      <c r="A862" s="160"/>
      <c r="B862" s="223" t="s">
        <v>1083</v>
      </c>
      <c r="C862" s="217">
        <v>0</v>
      </c>
      <c r="D862" s="150"/>
      <c r="E862" s="159"/>
      <c r="F862" s="223" t="s">
        <v>1346</v>
      </c>
      <c r="G862" s="223" t="s">
        <v>1386</v>
      </c>
    </row>
    <row r="863" spans="1:7" ht="12.75" customHeight="1" x14ac:dyDescent="0.25">
      <c r="A863" s="160"/>
      <c r="B863" s="223" t="s">
        <v>1084</v>
      </c>
      <c r="C863" s="217">
        <v>29365</v>
      </c>
      <c r="D863" s="150"/>
      <c r="E863" s="159"/>
      <c r="F863" s="223" t="s">
        <v>1347</v>
      </c>
      <c r="G863" s="223" t="s">
        <v>1386</v>
      </c>
    </row>
    <row r="864" spans="1:7" ht="12.75" customHeight="1" x14ac:dyDescent="0.25">
      <c r="A864" s="160"/>
      <c r="B864" s="223" t="s">
        <v>1085</v>
      </c>
      <c r="C864" s="217">
        <v>23598</v>
      </c>
      <c r="D864" s="150"/>
      <c r="E864" s="159"/>
      <c r="F864" s="223" t="s">
        <v>1348</v>
      </c>
      <c r="G864" s="223" t="s">
        <v>1386</v>
      </c>
    </row>
    <row r="865" spans="1:7" ht="12.75" customHeight="1" x14ac:dyDescent="0.25">
      <c r="A865" s="160"/>
      <c r="B865" s="223" t="s">
        <v>1086</v>
      </c>
      <c r="C865" s="217">
        <v>23598</v>
      </c>
      <c r="D865" s="150"/>
      <c r="E865" s="159"/>
      <c r="F865" s="223" t="s">
        <v>1349</v>
      </c>
      <c r="G865" s="223" t="s">
        <v>1386</v>
      </c>
    </row>
    <row r="866" spans="1:7" ht="12.75" customHeight="1" x14ac:dyDescent="0.25">
      <c r="A866" s="160"/>
      <c r="B866" s="223" t="s">
        <v>1087</v>
      </c>
      <c r="C866" s="217">
        <v>23598</v>
      </c>
      <c r="D866" s="150"/>
      <c r="E866" s="159"/>
      <c r="F866" s="223" t="s">
        <v>1350</v>
      </c>
      <c r="G866" s="223" t="s">
        <v>1386</v>
      </c>
    </row>
    <row r="867" spans="1:7" ht="12.75" customHeight="1" x14ac:dyDescent="0.25">
      <c r="A867" s="160"/>
      <c r="B867" s="223" t="s">
        <v>1088</v>
      </c>
      <c r="C867" s="217">
        <v>23598</v>
      </c>
      <c r="D867" s="150"/>
      <c r="E867" s="159"/>
      <c r="F867" s="223" t="s">
        <v>1351</v>
      </c>
      <c r="G867" s="223" t="s">
        <v>1386</v>
      </c>
    </row>
    <row r="868" spans="1:7" ht="12.75" customHeight="1" x14ac:dyDescent="0.25">
      <c r="A868" s="160"/>
      <c r="B868" s="223" t="s">
        <v>1089</v>
      </c>
      <c r="C868" s="217">
        <v>23598</v>
      </c>
      <c r="D868" s="150"/>
      <c r="E868" s="159"/>
      <c r="F868" s="223" t="s">
        <v>1352</v>
      </c>
      <c r="G868" s="223" t="s">
        <v>1386</v>
      </c>
    </row>
    <row r="869" spans="1:7" ht="12.75" customHeight="1" x14ac:dyDescent="0.25">
      <c r="A869" s="160"/>
      <c r="B869" s="223" t="s">
        <v>1090</v>
      </c>
      <c r="C869" s="217">
        <v>23598</v>
      </c>
      <c r="D869" s="150"/>
      <c r="E869" s="159"/>
      <c r="F869" s="223" t="s">
        <v>1353</v>
      </c>
      <c r="G869" s="223" t="s">
        <v>1386</v>
      </c>
    </row>
    <row r="870" spans="1:7" ht="12.75" customHeight="1" x14ac:dyDescent="0.25">
      <c r="A870" s="160"/>
      <c r="B870" s="223" t="s">
        <v>1091</v>
      </c>
      <c r="C870" s="217">
        <v>129703</v>
      </c>
      <c r="D870" s="150"/>
      <c r="E870" s="159"/>
      <c r="F870" s="223" t="s">
        <v>1354</v>
      </c>
      <c r="G870" s="223" t="s">
        <v>1386</v>
      </c>
    </row>
    <row r="871" spans="1:7" ht="12.75" customHeight="1" x14ac:dyDescent="0.25">
      <c r="A871" s="160"/>
      <c r="B871" s="223" t="s">
        <v>1092</v>
      </c>
      <c r="C871" s="217">
        <v>129703</v>
      </c>
      <c r="D871" s="150"/>
      <c r="E871" s="159"/>
      <c r="F871" s="223" t="s">
        <v>1355</v>
      </c>
      <c r="G871" s="223" t="s">
        <v>1386</v>
      </c>
    </row>
    <row r="872" spans="1:7" ht="12.75" customHeight="1" x14ac:dyDescent="0.25">
      <c r="A872" s="160"/>
      <c r="B872" s="223" t="s">
        <v>1093</v>
      </c>
      <c r="C872" s="217">
        <v>96041</v>
      </c>
      <c r="D872" s="150"/>
      <c r="E872" s="159"/>
      <c r="F872" s="223" t="s">
        <v>1356</v>
      </c>
      <c r="G872" s="223" t="s">
        <v>1386</v>
      </c>
    </row>
    <row r="873" spans="1:7" ht="12.75" customHeight="1" x14ac:dyDescent="0.25">
      <c r="A873" s="160"/>
      <c r="B873" s="223" t="s">
        <v>1094</v>
      </c>
      <c r="C873" s="217">
        <v>0</v>
      </c>
      <c r="D873" s="150"/>
      <c r="E873" s="159"/>
      <c r="F873" s="223" t="s">
        <v>1357</v>
      </c>
      <c r="G873" s="223" t="s">
        <v>1386</v>
      </c>
    </row>
    <row r="874" spans="1:7" ht="12.75" customHeight="1" x14ac:dyDescent="0.25">
      <c r="A874" s="160"/>
      <c r="B874" s="223" t="s">
        <v>1095</v>
      </c>
      <c r="C874" s="217">
        <v>0</v>
      </c>
      <c r="D874" s="150"/>
      <c r="E874" s="159"/>
      <c r="F874" s="223" t="s">
        <v>1358</v>
      </c>
      <c r="G874" s="223" t="s">
        <v>1386</v>
      </c>
    </row>
    <row r="875" spans="1:7" ht="12.75" customHeight="1" x14ac:dyDescent="0.25">
      <c r="A875" s="160"/>
      <c r="B875" s="223" t="s">
        <v>1096</v>
      </c>
      <c r="C875" s="217">
        <v>45082</v>
      </c>
      <c r="D875" s="150"/>
      <c r="E875" s="159"/>
      <c r="F875" s="223" t="s">
        <v>1359</v>
      </c>
      <c r="G875" s="223" t="s">
        <v>1386</v>
      </c>
    </row>
    <row r="876" spans="1:7" ht="12.75" customHeight="1" x14ac:dyDescent="0.25">
      <c r="A876" s="160"/>
      <c r="B876" s="223" t="s">
        <v>1097</v>
      </c>
      <c r="C876" s="217">
        <v>0</v>
      </c>
      <c r="D876" s="150"/>
      <c r="E876" s="159"/>
      <c r="F876" s="223" t="s">
        <v>1360</v>
      </c>
      <c r="G876" s="223" t="s">
        <v>1386</v>
      </c>
    </row>
    <row r="877" spans="1:7" ht="12.75" customHeight="1" x14ac:dyDescent="0.25">
      <c r="A877" s="160"/>
      <c r="B877" s="223" t="s">
        <v>1098</v>
      </c>
      <c r="C877" s="217">
        <v>0</v>
      </c>
      <c r="D877" s="150"/>
      <c r="E877" s="159"/>
      <c r="F877" s="223" t="s">
        <v>1361</v>
      </c>
      <c r="G877" s="223" t="s">
        <v>1386</v>
      </c>
    </row>
    <row r="878" spans="1:7" ht="12.75" customHeight="1" x14ac:dyDescent="0.25">
      <c r="A878" s="160"/>
      <c r="B878" s="223" t="s">
        <v>1099</v>
      </c>
      <c r="C878" s="217">
        <v>0</v>
      </c>
      <c r="D878" s="150"/>
      <c r="E878" s="159"/>
      <c r="F878" s="223" t="s">
        <v>1362</v>
      </c>
      <c r="G878" s="223" t="s">
        <v>1386</v>
      </c>
    </row>
    <row r="879" spans="1:7" ht="12.75" customHeight="1" x14ac:dyDescent="0.25">
      <c r="A879" s="160"/>
      <c r="B879" s="223" t="s">
        <v>1100</v>
      </c>
      <c r="C879" s="217">
        <v>0</v>
      </c>
      <c r="D879" s="150"/>
      <c r="E879" s="159"/>
      <c r="F879" s="223" t="s">
        <v>1363</v>
      </c>
      <c r="G879" s="223" t="s">
        <v>1386</v>
      </c>
    </row>
    <row r="880" spans="1:7" ht="12.75" customHeight="1" x14ac:dyDescent="0.25">
      <c r="A880" s="160"/>
      <c r="B880" s="223" t="s">
        <v>1101</v>
      </c>
      <c r="C880" s="217">
        <v>0</v>
      </c>
      <c r="D880" s="150"/>
      <c r="E880" s="159"/>
      <c r="F880" s="223" t="s">
        <v>1364</v>
      </c>
      <c r="G880" s="223" t="s">
        <v>1386</v>
      </c>
    </row>
    <row r="881" spans="1:7" ht="12.75" customHeight="1" x14ac:dyDescent="0.25">
      <c r="A881" s="160"/>
      <c r="B881" s="223" t="s">
        <v>1102</v>
      </c>
      <c r="C881" s="217">
        <v>0</v>
      </c>
      <c r="D881" s="150"/>
      <c r="E881" s="159"/>
      <c r="F881" s="223" t="s">
        <v>1365</v>
      </c>
      <c r="G881" s="223" t="s">
        <v>1386</v>
      </c>
    </row>
    <row r="882" spans="1:7" ht="12.75" customHeight="1" x14ac:dyDescent="0.25">
      <c r="A882" s="160"/>
      <c r="B882" s="223" t="s">
        <v>1103</v>
      </c>
      <c r="C882" s="217">
        <v>0</v>
      </c>
      <c r="D882" s="150"/>
      <c r="E882" s="159"/>
      <c r="F882" s="223" t="s">
        <v>1366</v>
      </c>
      <c r="G882" s="223" t="s">
        <v>1386</v>
      </c>
    </row>
    <row r="883" spans="1:7" ht="12.75" customHeight="1" x14ac:dyDescent="0.25">
      <c r="A883" s="160"/>
      <c r="B883" s="223" t="s">
        <v>1104</v>
      </c>
      <c r="C883" s="217">
        <v>1262</v>
      </c>
      <c r="D883" s="150"/>
      <c r="E883" s="159"/>
      <c r="F883" s="223" t="s">
        <v>1367</v>
      </c>
      <c r="G883" s="223" t="s">
        <v>1386</v>
      </c>
    </row>
    <row r="884" spans="1:7" ht="12.75" customHeight="1" x14ac:dyDescent="0.25">
      <c r="A884" s="160"/>
      <c r="B884" s="223" t="s">
        <v>1105</v>
      </c>
      <c r="C884" s="217">
        <v>0</v>
      </c>
      <c r="D884" s="150"/>
      <c r="E884" s="159"/>
      <c r="F884" s="223" t="s">
        <v>1368</v>
      </c>
      <c r="G884" s="223" t="s">
        <v>1386</v>
      </c>
    </row>
    <row r="885" spans="1:7" ht="12.75" customHeight="1" x14ac:dyDescent="0.25">
      <c r="A885" s="160"/>
      <c r="B885" s="223" t="s">
        <v>1106</v>
      </c>
      <c r="C885" s="217">
        <v>0</v>
      </c>
      <c r="D885" s="150"/>
      <c r="E885" s="159"/>
      <c r="F885" s="223" t="s">
        <v>1369</v>
      </c>
      <c r="G885" s="223" t="s">
        <v>1386</v>
      </c>
    </row>
    <row r="886" spans="1:7" ht="12.75" customHeight="1" x14ac:dyDescent="0.25">
      <c r="A886" s="160"/>
      <c r="B886" s="223" t="s">
        <v>1107</v>
      </c>
      <c r="C886" s="217">
        <v>34107</v>
      </c>
      <c r="D886" s="150"/>
      <c r="E886" s="159"/>
      <c r="F886" s="223" t="s">
        <v>1370</v>
      </c>
      <c r="G886" s="223" t="s">
        <v>1386</v>
      </c>
    </row>
    <row r="887" spans="1:7" ht="12.75" customHeight="1" x14ac:dyDescent="0.25">
      <c r="A887" s="160"/>
      <c r="B887" s="223" t="s">
        <v>1108</v>
      </c>
      <c r="C887" s="217">
        <v>45668</v>
      </c>
      <c r="D887" s="150"/>
      <c r="E887" s="159"/>
      <c r="F887" s="223" t="s">
        <v>1371</v>
      </c>
      <c r="G887" s="223" t="s">
        <v>1386</v>
      </c>
    </row>
    <row r="888" spans="1:7" ht="12.75" customHeight="1" x14ac:dyDescent="0.25">
      <c r="A888" s="160"/>
      <c r="B888" s="223" t="s">
        <v>1109</v>
      </c>
      <c r="C888" s="217">
        <v>143755</v>
      </c>
      <c r="D888" s="150"/>
      <c r="E888" s="159"/>
      <c r="F888" s="223" t="s">
        <v>1372</v>
      </c>
      <c r="G888" s="223" t="s">
        <v>1386</v>
      </c>
    </row>
    <row r="889" spans="1:7" ht="12.75" customHeight="1" x14ac:dyDescent="0.25">
      <c r="A889" s="160"/>
      <c r="B889" s="223" t="s">
        <v>1110</v>
      </c>
      <c r="C889" s="217">
        <v>31434</v>
      </c>
      <c r="D889" s="150"/>
      <c r="E889" s="159"/>
      <c r="F889" s="223" t="s">
        <v>1373</v>
      </c>
      <c r="G889" s="223" t="s">
        <v>1386</v>
      </c>
    </row>
    <row r="890" spans="1:7" ht="12.75" customHeight="1" x14ac:dyDescent="0.25">
      <c r="A890" s="160"/>
      <c r="B890" s="223" t="s">
        <v>1111</v>
      </c>
      <c r="C890" s="217">
        <v>239708</v>
      </c>
      <c r="D890" s="150"/>
      <c r="E890" s="159"/>
      <c r="F890" s="223" t="s">
        <v>1374</v>
      </c>
      <c r="G890" s="223" t="s">
        <v>1386</v>
      </c>
    </row>
    <row r="891" spans="1:7" ht="12.75" customHeight="1" x14ac:dyDescent="0.25">
      <c r="A891" s="160"/>
      <c r="B891" s="223" t="s">
        <v>1690</v>
      </c>
      <c r="C891" s="217">
        <v>5242</v>
      </c>
      <c r="D891" s="150"/>
      <c r="E891" s="159"/>
      <c r="F891" s="223" t="s">
        <v>1375</v>
      </c>
      <c r="G891" s="223" t="s">
        <v>1386</v>
      </c>
    </row>
    <row r="892" spans="1:7" ht="12.75" customHeight="1" x14ac:dyDescent="0.25">
      <c r="A892" s="160"/>
      <c r="B892" s="223" t="s">
        <v>1112</v>
      </c>
      <c r="C892" s="217">
        <v>5242</v>
      </c>
      <c r="D892" s="150"/>
      <c r="E892" s="159"/>
      <c r="F892" s="223" t="s">
        <v>1376</v>
      </c>
      <c r="G892" s="223" t="s">
        <v>1386</v>
      </c>
    </row>
    <row r="893" spans="1:7" ht="12.75" customHeight="1" x14ac:dyDescent="0.25">
      <c r="A893" s="160"/>
      <c r="B893" s="223" t="s">
        <v>1113</v>
      </c>
      <c r="C893" s="217">
        <v>0</v>
      </c>
      <c r="D893" s="150"/>
      <c r="E893" s="159"/>
      <c r="F893" s="223" t="s">
        <v>1377</v>
      </c>
      <c r="G893" s="223" t="s">
        <v>1387</v>
      </c>
    </row>
    <row r="894" spans="1:7" ht="12.75" customHeight="1" x14ac:dyDescent="0.25">
      <c r="A894" s="160"/>
      <c r="B894" s="223" t="s">
        <v>1113</v>
      </c>
      <c r="C894" s="217">
        <v>0</v>
      </c>
      <c r="D894" s="150"/>
      <c r="E894" s="159"/>
      <c r="F894" s="223" t="s">
        <v>1378</v>
      </c>
      <c r="G894" s="223" t="s">
        <v>1387</v>
      </c>
    </row>
    <row r="895" spans="1:7" ht="12.75" customHeight="1" x14ac:dyDescent="0.25">
      <c r="A895" s="160"/>
      <c r="B895" s="223" t="s">
        <v>1113</v>
      </c>
      <c r="C895" s="217">
        <v>0</v>
      </c>
      <c r="D895" s="150"/>
      <c r="E895" s="159"/>
      <c r="F895" s="223" t="s">
        <v>1379</v>
      </c>
      <c r="G895" s="223" t="s">
        <v>1387</v>
      </c>
    </row>
    <row r="896" spans="1:7" ht="12.75" customHeight="1" x14ac:dyDescent="0.25">
      <c r="A896" s="160"/>
      <c r="B896" s="223" t="s">
        <v>1113</v>
      </c>
      <c r="C896" s="217">
        <v>0</v>
      </c>
      <c r="D896" s="150"/>
      <c r="E896" s="159"/>
      <c r="F896" s="223" t="s">
        <v>1380</v>
      </c>
      <c r="G896" s="223" t="s">
        <v>1387</v>
      </c>
    </row>
    <row r="897" spans="1:7" ht="12.75" customHeight="1" x14ac:dyDescent="0.25">
      <c r="A897" s="160"/>
      <c r="B897" s="223" t="s">
        <v>1113</v>
      </c>
      <c r="C897" s="217">
        <v>0</v>
      </c>
      <c r="D897" s="150"/>
      <c r="E897" s="159"/>
      <c r="F897" s="223" t="s">
        <v>1381</v>
      </c>
      <c r="G897" s="223" t="s">
        <v>1387</v>
      </c>
    </row>
    <row r="898" spans="1:7" ht="12.75" customHeight="1" x14ac:dyDescent="0.25">
      <c r="A898" s="160"/>
      <c r="B898" s="223" t="s">
        <v>1114</v>
      </c>
      <c r="C898" s="217">
        <v>0</v>
      </c>
      <c r="D898" s="150"/>
      <c r="E898" s="159"/>
      <c r="F898" s="223" t="s">
        <v>1382</v>
      </c>
      <c r="G898" s="223" t="s">
        <v>1387</v>
      </c>
    </row>
    <row r="899" spans="1:7" ht="12.75" customHeight="1" x14ac:dyDescent="0.25">
      <c r="A899" s="160"/>
      <c r="B899" s="223" t="s">
        <v>1114</v>
      </c>
      <c r="C899" s="217">
        <v>0</v>
      </c>
      <c r="D899" s="150"/>
      <c r="E899" s="159"/>
      <c r="F899" s="223" t="s">
        <v>1383</v>
      </c>
      <c r="G899" s="223" t="s">
        <v>1387</v>
      </c>
    </row>
    <row r="900" spans="1:7" ht="12.75" customHeight="1" x14ac:dyDescent="0.25">
      <c r="A900" s="160"/>
      <c r="B900" s="223" t="s">
        <v>1114</v>
      </c>
      <c r="C900" s="217">
        <v>0</v>
      </c>
      <c r="D900" s="150"/>
      <c r="E900" s="159"/>
      <c r="F900" s="223" t="s">
        <v>1384</v>
      </c>
      <c r="G900" s="223" t="s">
        <v>1387</v>
      </c>
    </row>
    <row r="901" spans="1:7" ht="12.75" customHeight="1" x14ac:dyDescent="0.25">
      <c r="A901" s="160"/>
      <c r="B901" s="223" t="s">
        <v>1115</v>
      </c>
      <c r="C901" s="217">
        <v>524000</v>
      </c>
      <c r="D901" s="150"/>
      <c r="E901" s="159"/>
      <c r="F901" s="223" t="s">
        <v>1385</v>
      </c>
      <c r="G901" s="223" t="s">
        <v>1388</v>
      </c>
    </row>
    <row r="902" spans="1:7" ht="12.75" customHeight="1" x14ac:dyDescent="0.25">
      <c r="A902" s="160"/>
      <c r="B902" s="161"/>
      <c r="C902" s="162"/>
      <c r="D902" s="260"/>
      <c r="E902" s="159"/>
      <c r="F902" s="163"/>
      <c r="G902" s="163"/>
    </row>
    <row r="903" spans="1:7" ht="12.75" customHeight="1" x14ac:dyDescent="0.25">
      <c r="A903" s="160"/>
      <c r="B903" s="192" t="s">
        <v>29</v>
      </c>
      <c r="C903" s="193">
        <f>SUM(C904:C905)</f>
        <v>4960000</v>
      </c>
      <c r="D903" s="139"/>
      <c r="E903" s="203"/>
      <c r="F903" s="224"/>
      <c r="G903" s="224"/>
    </row>
    <row r="904" spans="1:7" ht="12.75" customHeight="1" x14ac:dyDescent="0.25">
      <c r="A904" s="160"/>
      <c r="B904" s="12" t="s">
        <v>1595</v>
      </c>
      <c r="C904" s="129">
        <v>2000000</v>
      </c>
      <c r="D904" s="112"/>
      <c r="E904" s="228"/>
      <c r="F904" s="34"/>
      <c r="G904" s="12">
        <v>1613</v>
      </c>
    </row>
    <row r="905" spans="1:7" ht="12.75" customHeight="1" x14ac:dyDescent="0.25">
      <c r="A905" s="160"/>
      <c r="B905" s="12" t="s">
        <v>1596</v>
      </c>
      <c r="C905" s="129">
        <v>2960000</v>
      </c>
      <c r="D905" s="112"/>
      <c r="E905" s="228"/>
      <c r="F905" s="34"/>
      <c r="G905" s="12">
        <v>1613</v>
      </c>
    </row>
    <row r="906" spans="1:7" ht="12.75" customHeight="1" x14ac:dyDescent="0.25">
      <c r="A906" s="160"/>
      <c r="B906" s="161"/>
      <c r="C906" s="162"/>
      <c r="D906" s="260"/>
      <c r="E906" s="159"/>
      <c r="F906" s="163"/>
      <c r="G906" s="163"/>
    </row>
    <row r="907" spans="1:7" ht="12.75" customHeight="1" x14ac:dyDescent="0.25">
      <c r="A907" s="160"/>
      <c r="B907" s="200" t="s">
        <v>12</v>
      </c>
      <c r="C907" s="151">
        <f>C908+C909</f>
        <v>502000</v>
      </c>
      <c r="D907" s="150"/>
      <c r="E907" s="149"/>
      <c r="F907" s="163"/>
      <c r="G907" s="163"/>
    </row>
    <row r="908" spans="1:7" ht="12.75" customHeight="1" x14ac:dyDescent="0.25">
      <c r="A908" s="160"/>
      <c r="B908" s="12" t="s">
        <v>573</v>
      </c>
      <c r="C908" s="129">
        <v>502000</v>
      </c>
      <c r="D908" s="112"/>
      <c r="E908" s="226"/>
      <c r="F908" s="34"/>
      <c r="G908" s="128">
        <v>173</v>
      </c>
    </row>
    <row r="909" spans="1:7" ht="12.75" customHeight="1" x14ac:dyDescent="0.25">
      <c r="A909" s="160"/>
      <c r="B909" s="213"/>
      <c r="C909" s="195"/>
      <c r="D909" s="324"/>
      <c r="E909" s="325"/>
      <c r="F909" s="196"/>
      <c r="G909" s="196"/>
    </row>
    <row r="910" spans="1:7" ht="12.75" customHeight="1" x14ac:dyDescent="0.25">
      <c r="A910" s="160"/>
      <c r="B910" s="161"/>
      <c r="C910" s="162"/>
      <c r="D910" s="260"/>
      <c r="E910" s="159"/>
      <c r="F910" s="163"/>
      <c r="G910" s="163"/>
    </row>
    <row r="911" spans="1:7" ht="12.75" customHeight="1" x14ac:dyDescent="0.25">
      <c r="A911" s="160"/>
      <c r="B911" s="200" t="s">
        <v>13</v>
      </c>
      <c r="C911" s="151">
        <f>C912+C913+C958+C959</f>
        <v>206254161</v>
      </c>
      <c r="D911" s="150"/>
      <c r="E911" s="151"/>
      <c r="F911" s="163"/>
      <c r="G911" s="163"/>
    </row>
    <row r="912" spans="1:7" ht="12.75" customHeight="1" x14ac:dyDescent="0.25">
      <c r="A912" s="160"/>
      <c r="B912" s="198" t="s">
        <v>14</v>
      </c>
      <c r="C912" s="149">
        <v>0</v>
      </c>
      <c r="D912" s="150"/>
      <c r="E912" s="149"/>
      <c r="F912" s="163"/>
      <c r="G912" s="163"/>
    </row>
    <row r="913" spans="1:7" ht="12.75" customHeight="1" x14ac:dyDescent="0.25">
      <c r="A913" s="160"/>
      <c r="B913" s="201" t="s">
        <v>15</v>
      </c>
      <c r="C913" s="149">
        <f>C914+C929</f>
        <v>94706438</v>
      </c>
      <c r="D913" s="150"/>
      <c r="E913" s="152"/>
      <c r="F913" s="163"/>
      <c r="G913" s="163"/>
    </row>
    <row r="914" spans="1:7" ht="12.75" customHeight="1" x14ac:dyDescent="0.25">
      <c r="A914" s="160"/>
      <c r="B914" s="202" t="s">
        <v>81</v>
      </c>
      <c r="C914" s="162">
        <f>SUM(C915:C927)</f>
        <v>71106302</v>
      </c>
      <c r="D914" s="260"/>
      <c r="E914" s="159"/>
      <c r="F914" s="163"/>
      <c r="G914" s="163"/>
    </row>
    <row r="915" spans="1:7" ht="12.75" customHeight="1" x14ac:dyDescent="0.25">
      <c r="A915" s="160"/>
      <c r="B915" s="12" t="s">
        <v>581</v>
      </c>
      <c r="C915" s="129">
        <v>17357</v>
      </c>
      <c r="D915" s="112"/>
      <c r="E915" s="228"/>
      <c r="F915" s="34"/>
      <c r="G915" s="12">
        <v>311</v>
      </c>
    </row>
    <row r="916" spans="1:7" ht="12.75" customHeight="1" x14ac:dyDescent="0.25">
      <c r="A916" s="160"/>
      <c r="B916" s="12" t="s">
        <v>574</v>
      </c>
      <c r="C916" s="129">
        <v>1764233</v>
      </c>
      <c r="D916" s="112"/>
      <c r="E916" s="228"/>
      <c r="F916" s="34"/>
      <c r="G916" s="12">
        <v>311</v>
      </c>
    </row>
    <row r="917" spans="1:7" ht="12.75" customHeight="1" x14ac:dyDescent="0.25">
      <c r="A917" s="160"/>
      <c r="B917" s="12" t="s">
        <v>582</v>
      </c>
      <c r="C917" s="129">
        <v>700</v>
      </c>
      <c r="D917" s="112"/>
      <c r="E917" s="228"/>
      <c r="F917" s="34"/>
      <c r="G917" s="12">
        <v>311</v>
      </c>
    </row>
    <row r="918" spans="1:7" ht="12.75" customHeight="1" x14ac:dyDescent="0.25">
      <c r="A918" s="160"/>
      <c r="B918" s="12" t="s">
        <v>583</v>
      </c>
      <c r="C918" s="129">
        <v>95250</v>
      </c>
      <c r="D918" s="112"/>
      <c r="E918" s="228"/>
      <c r="F918" s="34"/>
      <c r="G918" s="12">
        <v>311</v>
      </c>
    </row>
    <row r="919" spans="1:7" ht="12.75" customHeight="1" x14ac:dyDescent="0.25">
      <c r="A919" s="160"/>
      <c r="B919" s="12" t="s">
        <v>1597</v>
      </c>
      <c r="C919" s="129">
        <v>1639571</v>
      </c>
      <c r="D919" s="112"/>
      <c r="E919" s="228"/>
      <c r="F919" s="34"/>
      <c r="G919" s="12">
        <v>311</v>
      </c>
    </row>
    <row r="920" spans="1:7" ht="12.75" customHeight="1" x14ac:dyDescent="0.25">
      <c r="A920" s="160"/>
      <c r="B920" s="12" t="s">
        <v>575</v>
      </c>
      <c r="C920" s="129">
        <v>1584799</v>
      </c>
      <c r="D920" s="112"/>
      <c r="E920" s="228"/>
      <c r="F920" s="34"/>
      <c r="G920" s="12">
        <v>311</v>
      </c>
    </row>
    <row r="921" spans="1:7" ht="12.75" customHeight="1" x14ac:dyDescent="0.25">
      <c r="A921" s="160"/>
      <c r="B921" s="12" t="s">
        <v>585</v>
      </c>
      <c r="C921" s="129">
        <v>4816739</v>
      </c>
      <c r="D921" s="112"/>
      <c r="E921" s="228"/>
      <c r="F921" s="34"/>
      <c r="G921" s="12">
        <v>311</v>
      </c>
    </row>
    <row r="922" spans="1:7" ht="12.75" customHeight="1" x14ac:dyDescent="0.25">
      <c r="A922" s="160"/>
      <c r="B922" s="12" t="s">
        <v>1598</v>
      </c>
      <c r="C922" s="129">
        <v>18376</v>
      </c>
      <c r="D922" s="112"/>
      <c r="E922" s="228"/>
      <c r="F922" s="34"/>
      <c r="G922" s="12">
        <v>311</v>
      </c>
    </row>
    <row r="923" spans="1:7" ht="12.75" customHeight="1" x14ac:dyDescent="0.25">
      <c r="A923" s="160"/>
      <c r="B923" s="12" t="s">
        <v>1599</v>
      </c>
      <c r="C923" s="129">
        <v>5202127</v>
      </c>
      <c r="D923" s="112"/>
      <c r="E923" s="228"/>
      <c r="F923" s="34"/>
      <c r="G923" s="12">
        <v>311</v>
      </c>
    </row>
    <row r="924" spans="1:7" ht="12.75" customHeight="1" x14ac:dyDescent="0.25">
      <c r="A924" s="160"/>
      <c r="B924" s="134" t="s">
        <v>1600</v>
      </c>
      <c r="C924" s="129">
        <v>1080000</v>
      </c>
      <c r="D924" s="112"/>
      <c r="E924" s="228"/>
      <c r="F924" s="34"/>
      <c r="G924" s="12">
        <v>316</v>
      </c>
    </row>
    <row r="925" spans="1:7" ht="12.75" customHeight="1" x14ac:dyDescent="0.25">
      <c r="A925" s="160"/>
      <c r="B925" s="134" t="s">
        <v>1601</v>
      </c>
      <c r="C925" s="129">
        <v>-1080000</v>
      </c>
      <c r="D925" s="112"/>
      <c r="E925" s="228"/>
      <c r="F925" s="34"/>
      <c r="G925" s="12">
        <v>319</v>
      </c>
    </row>
    <row r="926" spans="1:7" ht="12.75" customHeight="1" x14ac:dyDescent="0.25">
      <c r="A926" s="160"/>
      <c r="B926" s="213" t="s">
        <v>1692</v>
      </c>
      <c r="C926" s="195">
        <v>55943150</v>
      </c>
      <c r="D926" s="179"/>
      <c r="E926" s="253"/>
      <c r="F926" s="163"/>
      <c r="G926" s="196">
        <v>311</v>
      </c>
    </row>
    <row r="927" spans="1:7" ht="12.75" customHeight="1" x14ac:dyDescent="0.25">
      <c r="A927" s="160"/>
      <c r="B927" s="175" t="s">
        <v>1693</v>
      </c>
      <c r="C927" s="162">
        <v>24000</v>
      </c>
      <c r="D927" s="150"/>
      <c r="E927" s="159"/>
      <c r="F927" s="163"/>
      <c r="G927" s="163">
        <v>311</v>
      </c>
    </row>
    <row r="928" spans="1:7" ht="12.75" customHeight="1" x14ac:dyDescent="0.25">
      <c r="A928" s="160"/>
      <c r="B928" s="161"/>
      <c r="C928" s="162"/>
      <c r="D928" s="260"/>
      <c r="E928" s="159"/>
      <c r="F928" s="163"/>
      <c r="G928" s="163"/>
    </row>
    <row r="929" spans="1:7" ht="12.75" customHeight="1" x14ac:dyDescent="0.25">
      <c r="A929" s="160"/>
      <c r="B929" s="166" t="s">
        <v>17</v>
      </c>
      <c r="C929" s="164">
        <f>SUM(C930:C935)+SUM(C944:C956)</f>
        <v>23600136</v>
      </c>
      <c r="D929" s="150"/>
      <c r="E929" s="159"/>
      <c r="F929" s="163"/>
      <c r="G929" s="163"/>
    </row>
    <row r="930" spans="1:7" ht="12.75" customHeight="1" x14ac:dyDescent="0.25">
      <c r="A930" s="160"/>
      <c r="B930" s="175" t="s">
        <v>1540</v>
      </c>
      <c r="C930" s="162">
        <v>2000</v>
      </c>
      <c r="D930" s="150"/>
      <c r="E930" s="159"/>
      <c r="F930" s="163"/>
      <c r="G930" s="163"/>
    </row>
    <row r="931" spans="1:7" ht="12.75" customHeight="1" x14ac:dyDescent="0.25">
      <c r="A931" s="160"/>
      <c r="B931" s="175" t="s">
        <v>1406</v>
      </c>
      <c r="C931" s="162">
        <v>2000</v>
      </c>
      <c r="D931" s="150"/>
      <c r="E931" s="159"/>
      <c r="F931" s="163"/>
      <c r="G931" s="163"/>
    </row>
    <row r="932" spans="1:7" ht="12.75" customHeight="1" x14ac:dyDescent="0.25">
      <c r="A932" s="160"/>
      <c r="B932" s="175" t="s">
        <v>1542</v>
      </c>
      <c r="C932" s="162">
        <v>295023</v>
      </c>
      <c r="D932" s="150"/>
      <c r="E932" s="159"/>
      <c r="F932" s="163"/>
      <c r="G932" s="163"/>
    </row>
    <row r="933" spans="1:7" ht="12.75" customHeight="1" x14ac:dyDescent="0.25">
      <c r="A933" s="160"/>
      <c r="B933" s="175" t="s">
        <v>1541</v>
      </c>
      <c r="C933" s="162">
        <v>255020</v>
      </c>
      <c r="D933" s="150"/>
      <c r="E933" s="159"/>
      <c r="F933" s="163"/>
      <c r="G933" s="163"/>
    </row>
    <row r="934" spans="1:7" ht="12.75" customHeight="1" x14ac:dyDescent="0.25">
      <c r="A934" s="160"/>
      <c r="B934" s="105" t="s">
        <v>82</v>
      </c>
      <c r="C934" s="8">
        <v>170000</v>
      </c>
      <c r="D934" s="112"/>
      <c r="E934" s="228"/>
      <c r="F934" s="105" t="s">
        <v>1602</v>
      </c>
      <c r="G934" s="12">
        <v>3672</v>
      </c>
    </row>
    <row r="935" spans="1:7" ht="12.75" customHeight="1" x14ac:dyDescent="0.25">
      <c r="A935" s="160"/>
      <c r="B935" s="105" t="s">
        <v>83</v>
      </c>
      <c r="C935" s="8">
        <f>SUM(C936:C943)</f>
        <v>557252</v>
      </c>
      <c r="D935" s="112"/>
      <c r="E935" s="228"/>
      <c r="F935" s="34"/>
      <c r="G935" s="12">
        <v>3685</v>
      </c>
    </row>
    <row r="936" spans="1:7" ht="12.75" customHeight="1" x14ac:dyDescent="0.25">
      <c r="A936" s="160"/>
      <c r="B936" s="316" t="s">
        <v>1603</v>
      </c>
      <c r="C936" s="6">
        <v>-47011</v>
      </c>
      <c r="D936" s="112"/>
      <c r="E936" s="228"/>
      <c r="F936" s="34"/>
      <c r="G936" s="12">
        <v>3685</v>
      </c>
    </row>
    <row r="937" spans="1:7" ht="12.75" customHeight="1" x14ac:dyDescent="0.25">
      <c r="A937" s="160"/>
      <c r="B937" s="316" t="s">
        <v>595</v>
      </c>
      <c r="C937" s="6">
        <v>128328</v>
      </c>
      <c r="D937" s="112"/>
      <c r="E937" s="228"/>
      <c r="F937" s="34"/>
      <c r="G937" s="12">
        <v>3685</v>
      </c>
    </row>
    <row r="938" spans="1:7" ht="12.75" customHeight="1" x14ac:dyDescent="0.25">
      <c r="A938" s="160"/>
      <c r="B938" s="316" t="s">
        <v>597</v>
      </c>
      <c r="C938" s="6">
        <v>5472</v>
      </c>
      <c r="D938" s="112"/>
      <c r="E938" s="228"/>
      <c r="F938" s="34"/>
      <c r="G938" s="12">
        <v>3685</v>
      </c>
    </row>
    <row r="939" spans="1:7" ht="12.75" customHeight="1" x14ac:dyDescent="0.25">
      <c r="A939" s="160"/>
      <c r="B939" s="316" t="s">
        <v>594</v>
      </c>
      <c r="C939" s="6">
        <v>40500</v>
      </c>
      <c r="D939" s="112"/>
      <c r="E939" s="228"/>
      <c r="F939" s="34"/>
      <c r="G939" s="12">
        <v>3685</v>
      </c>
    </row>
    <row r="940" spans="1:7" ht="12.75" customHeight="1" x14ac:dyDescent="0.25">
      <c r="A940" s="160"/>
      <c r="B940" s="316" t="s">
        <v>1604</v>
      </c>
      <c r="C940" s="6">
        <v>167331</v>
      </c>
      <c r="D940" s="112"/>
      <c r="E940" s="228"/>
      <c r="F940" s="34"/>
      <c r="G940" s="12">
        <v>3685</v>
      </c>
    </row>
    <row r="941" spans="1:7" ht="12.75" customHeight="1" x14ac:dyDescent="0.25">
      <c r="A941" s="160"/>
      <c r="B941" s="316" t="s">
        <v>1605</v>
      </c>
      <c r="C941" s="6">
        <v>13574</v>
      </c>
      <c r="D941" s="112"/>
      <c r="E941" s="228"/>
      <c r="F941" s="34"/>
      <c r="G941" s="12">
        <v>3685</v>
      </c>
    </row>
    <row r="942" spans="1:7" ht="12.75" customHeight="1" x14ac:dyDescent="0.25">
      <c r="A942" s="160"/>
      <c r="B942" s="316" t="s">
        <v>593</v>
      </c>
      <c r="C942" s="6">
        <v>44231</v>
      </c>
      <c r="D942" s="112"/>
      <c r="E942" s="228"/>
      <c r="F942" s="34"/>
      <c r="G942" s="12">
        <v>3685</v>
      </c>
    </row>
    <row r="943" spans="1:7" ht="12.75" customHeight="1" x14ac:dyDescent="0.25">
      <c r="A943" s="160"/>
      <c r="B943" s="316" t="s">
        <v>576</v>
      </c>
      <c r="C943" s="6">
        <v>204827</v>
      </c>
      <c r="D943" s="112"/>
      <c r="E943" s="228"/>
      <c r="F943" s="34"/>
      <c r="G943" s="12">
        <v>3685</v>
      </c>
    </row>
    <row r="944" spans="1:7" ht="12.75" customHeight="1" x14ac:dyDescent="0.25">
      <c r="A944" s="160"/>
      <c r="B944" s="105" t="s">
        <v>84</v>
      </c>
      <c r="C944" s="8">
        <v>7826000</v>
      </c>
      <c r="D944" s="112"/>
      <c r="E944" s="228"/>
      <c r="F944" s="34"/>
      <c r="G944" s="12">
        <v>4611</v>
      </c>
    </row>
    <row r="945" spans="1:7" ht="12.75" customHeight="1" x14ac:dyDescent="0.25">
      <c r="A945" s="160"/>
      <c r="B945" s="105" t="s">
        <v>86</v>
      </c>
      <c r="C945" s="8">
        <v>836000</v>
      </c>
      <c r="D945" s="112"/>
      <c r="E945" s="228"/>
      <c r="F945" s="34"/>
      <c r="G945" s="12">
        <v>464184</v>
      </c>
    </row>
    <row r="946" spans="1:7" ht="12.75" customHeight="1" x14ac:dyDescent="0.25">
      <c r="A946" s="160"/>
      <c r="B946" s="105" t="s">
        <v>99</v>
      </c>
      <c r="C946" s="8">
        <v>821000</v>
      </c>
      <c r="D946" s="112"/>
      <c r="E946" s="228"/>
      <c r="F946" s="34"/>
      <c r="G946" s="12">
        <v>464258</v>
      </c>
    </row>
    <row r="947" spans="1:7" ht="12.75" customHeight="1" x14ac:dyDescent="0.25">
      <c r="A947" s="160"/>
      <c r="B947" s="105" t="s">
        <v>1606</v>
      </c>
      <c r="C947" s="8">
        <v>1317000</v>
      </c>
      <c r="D947" s="112"/>
      <c r="E947" s="228"/>
      <c r="F947" s="34"/>
      <c r="G947" s="12">
        <v>464290</v>
      </c>
    </row>
    <row r="948" spans="1:7" ht="12.75" customHeight="1" x14ac:dyDescent="0.25">
      <c r="A948" s="160"/>
      <c r="B948" s="105" t="s">
        <v>1607</v>
      </c>
      <c r="C948" s="8">
        <v>811000</v>
      </c>
      <c r="D948" s="112"/>
      <c r="E948" s="228"/>
      <c r="F948" s="131"/>
      <c r="G948" s="12">
        <v>464407</v>
      </c>
    </row>
    <row r="949" spans="1:7" ht="12.75" customHeight="1" x14ac:dyDescent="0.25">
      <c r="A949" s="160"/>
      <c r="B949" s="105" t="s">
        <v>1608</v>
      </c>
      <c r="C949" s="8">
        <v>137000</v>
      </c>
      <c r="D949" s="112"/>
      <c r="E949" s="228"/>
      <c r="F949" s="34"/>
      <c r="G949" s="12">
        <v>468</v>
      </c>
    </row>
    <row r="950" spans="1:7" ht="12.75" customHeight="1" x14ac:dyDescent="0.25">
      <c r="A950" s="160"/>
      <c r="B950" s="108" t="s">
        <v>85</v>
      </c>
      <c r="C950" s="8">
        <v>6952756</v>
      </c>
      <c r="D950" s="112"/>
      <c r="E950" s="228"/>
      <c r="F950" s="34"/>
      <c r="G950" s="12">
        <v>4695</v>
      </c>
    </row>
    <row r="951" spans="1:7" ht="12.75" customHeight="1" x14ac:dyDescent="0.25">
      <c r="A951" s="160"/>
      <c r="B951" s="105" t="s">
        <v>1609</v>
      </c>
      <c r="C951" s="8">
        <v>2269</v>
      </c>
      <c r="D951" s="112"/>
      <c r="E951" s="228"/>
      <c r="F951" s="34"/>
      <c r="G951" s="12">
        <v>4699</v>
      </c>
    </row>
    <row r="952" spans="1:7" ht="12.75" customHeight="1" x14ac:dyDescent="0.25">
      <c r="A952" s="160"/>
      <c r="B952" s="169" t="s">
        <v>1694</v>
      </c>
      <c r="C952" s="162">
        <v>983</v>
      </c>
      <c r="D952" s="150"/>
      <c r="E952" s="252"/>
      <c r="F952" s="163"/>
      <c r="G952" s="163">
        <v>3687</v>
      </c>
    </row>
    <row r="953" spans="1:7" ht="12.75" customHeight="1" x14ac:dyDescent="0.25">
      <c r="A953" s="160"/>
      <c r="B953" s="169" t="s">
        <v>1390</v>
      </c>
      <c r="C953" s="162">
        <v>66000</v>
      </c>
      <c r="D953" s="150"/>
      <c r="E953" s="252"/>
      <c r="F953" s="163"/>
      <c r="G953" s="163">
        <v>4611</v>
      </c>
    </row>
    <row r="954" spans="1:7" ht="12.75" customHeight="1" x14ac:dyDescent="0.25">
      <c r="A954" s="160"/>
      <c r="B954" s="169" t="s">
        <v>1404</v>
      </c>
      <c r="C954" s="162">
        <v>2001580</v>
      </c>
      <c r="D954" s="150"/>
      <c r="E954" s="252"/>
      <c r="F954" s="163"/>
      <c r="G954" s="163">
        <v>4681</v>
      </c>
    </row>
    <row r="955" spans="1:7" ht="12.75" customHeight="1" x14ac:dyDescent="0.25">
      <c r="A955" s="160"/>
      <c r="B955" s="169" t="s">
        <v>1405</v>
      </c>
      <c r="C955" s="162">
        <v>1545853</v>
      </c>
      <c r="D955" s="150"/>
      <c r="E955" s="252"/>
      <c r="F955" s="163"/>
      <c r="G955" s="163">
        <v>4692</v>
      </c>
    </row>
    <row r="956" spans="1:7" ht="12.75" customHeight="1" x14ac:dyDescent="0.25">
      <c r="A956" s="160"/>
      <c r="B956" s="169" t="s">
        <v>1695</v>
      </c>
      <c r="C956" s="162">
        <v>1400</v>
      </c>
      <c r="D956" s="150"/>
      <c r="E956" s="252"/>
      <c r="F956" s="163"/>
      <c r="G956" s="163">
        <v>4794</v>
      </c>
    </row>
    <row r="957" spans="1:7" ht="12.75" customHeight="1" x14ac:dyDescent="0.25">
      <c r="A957" s="160"/>
      <c r="B957" s="161"/>
      <c r="C957" s="162"/>
      <c r="D957" s="260"/>
      <c r="E957" s="159"/>
      <c r="F957" s="163"/>
      <c r="G957" s="163"/>
    </row>
    <row r="958" spans="1:7" ht="12.75" customHeight="1" x14ac:dyDescent="0.25">
      <c r="A958" s="160"/>
      <c r="B958" s="148" t="s">
        <v>18</v>
      </c>
      <c r="C958" s="149">
        <v>0</v>
      </c>
      <c r="D958" s="150"/>
      <c r="E958" s="152"/>
      <c r="F958" s="163"/>
      <c r="G958" s="163"/>
    </row>
    <row r="959" spans="1:7" ht="12.75" customHeight="1" x14ac:dyDescent="0.25">
      <c r="A959" s="160"/>
      <c r="B959" s="148" t="s">
        <v>19</v>
      </c>
      <c r="C959" s="149">
        <f>C960+C969</f>
        <v>111547723</v>
      </c>
      <c r="D959" s="150"/>
      <c r="E959" s="152"/>
      <c r="F959" s="163"/>
      <c r="G959" s="163"/>
    </row>
    <row r="960" spans="1:7" ht="12.75" customHeight="1" x14ac:dyDescent="0.25">
      <c r="A960" s="160"/>
      <c r="B960" s="166" t="s">
        <v>87</v>
      </c>
      <c r="C960" s="168">
        <f>SUM(C961:C967)</f>
        <v>997345</v>
      </c>
      <c r="D960" s="150"/>
      <c r="E960" s="252"/>
      <c r="F960" s="163"/>
      <c r="G960" s="163"/>
    </row>
    <row r="961" spans="1:7" ht="12.75" customHeight="1" x14ac:dyDescent="0.25">
      <c r="A961" s="160"/>
      <c r="B961" s="169" t="s">
        <v>1513</v>
      </c>
      <c r="C961" s="162">
        <v>2840</v>
      </c>
      <c r="D961" s="260"/>
      <c r="E961" s="159"/>
      <c r="F961" s="163"/>
      <c r="G961" s="163"/>
    </row>
    <row r="962" spans="1:7" ht="12.75" customHeight="1" x14ac:dyDescent="0.25">
      <c r="A962" s="160"/>
      <c r="B962" s="105" t="s">
        <v>87</v>
      </c>
      <c r="C962" s="129">
        <v>133535</v>
      </c>
      <c r="D962" s="112"/>
      <c r="E962" s="228"/>
      <c r="F962" s="34"/>
      <c r="G962" s="105">
        <v>3811</v>
      </c>
    </row>
    <row r="963" spans="1:7" ht="12.75" customHeight="1" x14ac:dyDescent="0.25">
      <c r="A963" s="160"/>
      <c r="B963" s="169" t="s">
        <v>1391</v>
      </c>
      <c r="C963" s="162">
        <v>597440</v>
      </c>
      <c r="D963" s="150"/>
      <c r="E963" s="252"/>
      <c r="F963" s="163"/>
      <c r="G963" s="163">
        <v>3811</v>
      </c>
    </row>
    <row r="964" spans="1:7" ht="12.75" customHeight="1" x14ac:dyDescent="0.25">
      <c r="A964" s="160"/>
      <c r="B964" s="169" t="s">
        <v>1392</v>
      </c>
      <c r="C964" s="162">
        <v>25520</v>
      </c>
      <c r="D964" s="150"/>
      <c r="E964" s="252"/>
      <c r="F964" s="163"/>
      <c r="G964" s="163">
        <v>3812</v>
      </c>
    </row>
    <row r="965" spans="1:7" ht="12.75" customHeight="1" x14ac:dyDescent="0.25">
      <c r="A965" s="160"/>
      <c r="B965" s="169" t="s">
        <v>1393</v>
      </c>
      <c r="C965" s="162">
        <v>65990</v>
      </c>
      <c r="D965" s="150"/>
      <c r="E965" s="252"/>
      <c r="F965" s="163"/>
      <c r="G965" s="163">
        <v>3813</v>
      </c>
    </row>
    <row r="966" spans="1:7" ht="12.75" customHeight="1" x14ac:dyDescent="0.25">
      <c r="A966" s="160"/>
      <c r="B966" s="169" t="s">
        <v>1394</v>
      </c>
      <c r="C966" s="162">
        <v>68770</v>
      </c>
      <c r="D966" s="150"/>
      <c r="E966" s="252"/>
      <c r="F966" s="163"/>
      <c r="G966" s="163">
        <v>3814</v>
      </c>
    </row>
    <row r="967" spans="1:7" ht="12.75" customHeight="1" x14ac:dyDescent="0.25">
      <c r="A967" s="160"/>
      <c r="B967" s="169" t="s">
        <v>1395</v>
      </c>
      <c r="C967" s="162">
        <v>103250</v>
      </c>
      <c r="D967" s="150"/>
      <c r="E967" s="252"/>
      <c r="F967" s="163"/>
      <c r="G967" s="163">
        <v>3815</v>
      </c>
    </row>
    <row r="968" spans="1:7" ht="12.75" customHeight="1" x14ac:dyDescent="0.25">
      <c r="A968" s="160"/>
      <c r="B968" s="161"/>
      <c r="C968" s="162"/>
      <c r="D968" s="260"/>
      <c r="E968" s="159"/>
      <c r="F968" s="163"/>
      <c r="G968" s="163"/>
    </row>
    <row r="969" spans="1:7" ht="12.75" customHeight="1" x14ac:dyDescent="0.25">
      <c r="A969" s="160"/>
      <c r="B969" s="166" t="s">
        <v>88</v>
      </c>
      <c r="C969" s="168">
        <f>SUM(C970:C976)</f>
        <v>110550378</v>
      </c>
      <c r="D969" s="150"/>
      <c r="E969" s="252"/>
      <c r="F969" s="163"/>
      <c r="G969" s="163"/>
    </row>
    <row r="970" spans="1:7" ht="12.75" customHeight="1" x14ac:dyDescent="0.25">
      <c r="A970" s="160"/>
      <c r="B970" s="169" t="s">
        <v>1515</v>
      </c>
      <c r="C970" s="162">
        <v>5549663</v>
      </c>
      <c r="D970" s="150"/>
      <c r="E970" s="252"/>
      <c r="F970" s="163"/>
      <c r="G970" s="105"/>
    </row>
    <row r="971" spans="1:7" ht="12.75" customHeight="1" x14ac:dyDescent="0.25">
      <c r="A971" s="92"/>
      <c r="B971" s="169" t="s">
        <v>577</v>
      </c>
      <c r="C971" s="162">
        <v>59245779</v>
      </c>
      <c r="D971" s="260"/>
      <c r="E971" s="262"/>
      <c r="F971" s="259"/>
      <c r="G971" s="105">
        <v>3841</v>
      </c>
    </row>
    <row r="972" spans="1:7" ht="12.75" customHeight="1" x14ac:dyDescent="0.25">
      <c r="A972" s="160"/>
      <c r="B972" s="169" t="s">
        <v>578</v>
      </c>
      <c r="C972" s="162">
        <v>9109</v>
      </c>
      <c r="D972" s="260"/>
      <c r="E972" s="263"/>
      <c r="F972" s="259"/>
      <c r="G972" s="105">
        <v>3842</v>
      </c>
    </row>
    <row r="973" spans="1:7" ht="12.75" customHeight="1" x14ac:dyDescent="0.25">
      <c r="A973" s="92"/>
      <c r="B973" s="169" t="s">
        <v>1789</v>
      </c>
      <c r="C973" s="162">
        <v>173893</v>
      </c>
      <c r="D973" s="260"/>
      <c r="E973" s="263"/>
      <c r="F973" s="259"/>
      <c r="G973" s="105">
        <v>3843</v>
      </c>
    </row>
    <row r="974" spans="1:7" ht="14.25" customHeight="1" x14ac:dyDescent="0.25">
      <c r="A974" s="197"/>
      <c r="B974" s="169" t="s">
        <v>580</v>
      </c>
      <c r="C974" s="162">
        <v>10436806</v>
      </c>
      <c r="D974" s="150"/>
      <c r="E974" s="149"/>
      <c r="F974" s="163"/>
      <c r="G974" s="105">
        <v>3844</v>
      </c>
    </row>
    <row r="975" spans="1:7" ht="12.75" customHeight="1" thickBot="1" x14ac:dyDescent="0.3">
      <c r="A975" s="123"/>
      <c r="B975" s="175" t="s">
        <v>1396</v>
      </c>
      <c r="C975" s="162">
        <v>35159128</v>
      </c>
      <c r="D975" s="150"/>
      <c r="E975" s="252"/>
      <c r="F975" s="163"/>
      <c r="G975" s="163">
        <v>3841</v>
      </c>
    </row>
    <row r="976" spans="1:7" ht="14.25" customHeight="1" x14ac:dyDescent="0.25">
      <c r="A976" s="197"/>
      <c r="B976" s="175" t="s">
        <v>1696</v>
      </c>
      <c r="C976" s="162">
        <v>-24000</v>
      </c>
      <c r="D976" s="150"/>
      <c r="E976" s="252"/>
      <c r="F976" s="163"/>
      <c r="G976" s="163">
        <v>3894</v>
      </c>
    </row>
    <row r="977" spans="1:7" ht="15" customHeight="1" x14ac:dyDescent="0.25">
      <c r="A977" s="199"/>
      <c r="B977" s="200"/>
      <c r="C977" s="151"/>
      <c r="D977" s="150"/>
      <c r="E977" s="151"/>
      <c r="F977" s="163"/>
      <c r="G977" s="163"/>
    </row>
    <row r="978" spans="1:7" ht="14.25" customHeight="1" x14ac:dyDescent="0.25">
      <c r="A978" s="197"/>
      <c r="B978" s="154" t="s">
        <v>20</v>
      </c>
      <c r="C978" s="151">
        <f>C979+C1002</f>
        <v>12061203</v>
      </c>
      <c r="D978" s="150"/>
      <c r="E978" s="254"/>
      <c r="F978" s="163"/>
      <c r="G978" s="163"/>
    </row>
    <row r="979" spans="1:7" ht="12.75" customHeight="1" x14ac:dyDescent="0.25">
      <c r="A979" s="23"/>
      <c r="B979" s="172" t="s">
        <v>89</v>
      </c>
      <c r="C979" s="173">
        <f>SUM(C980:C1000)</f>
        <v>8005207</v>
      </c>
      <c r="D979" s="174"/>
      <c r="E979" s="255"/>
      <c r="F979" s="163"/>
      <c r="G979" s="163"/>
    </row>
    <row r="980" spans="1:7" ht="12.9" customHeight="1" x14ac:dyDescent="0.25">
      <c r="A980" s="199"/>
      <c r="B980" s="12" t="s">
        <v>574</v>
      </c>
      <c r="C980" s="8">
        <v>695966</v>
      </c>
      <c r="D980" s="114"/>
      <c r="E980" s="235"/>
      <c r="F980" s="11" t="s">
        <v>1614</v>
      </c>
      <c r="G980" s="12">
        <v>3913</v>
      </c>
    </row>
    <row r="981" spans="1:7" ht="12.9" customHeight="1" x14ac:dyDescent="0.25">
      <c r="A981" s="194"/>
      <c r="B981" s="12" t="s">
        <v>584</v>
      </c>
      <c r="C981" s="8">
        <v>480459</v>
      </c>
      <c r="D981" s="114"/>
      <c r="E981" s="235"/>
      <c r="F981" s="11" t="s">
        <v>1615</v>
      </c>
      <c r="G981" s="12">
        <v>3913</v>
      </c>
    </row>
    <row r="982" spans="1:7" ht="12.9" customHeight="1" x14ac:dyDescent="0.25">
      <c r="A982" s="160"/>
      <c r="B982" s="12" t="s">
        <v>575</v>
      </c>
      <c r="C982" s="8">
        <v>157221</v>
      </c>
      <c r="D982" s="114"/>
      <c r="E982" s="235"/>
      <c r="F982" s="11" t="s">
        <v>1615</v>
      </c>
      <c r="G982" s="12">
        <v>3913</v>
      </c>
    </row>
    <row r="983" spans="1:7" ht="12.9" customHeight="1" x14ac:dyDescent="0.25">
      <c r="A983" s="160"/>
      <c r="B983" s="12" t="s">
        <v>1599</v>
      </c>
      <c r="C983" s="8">
        <v>994603</v>
      </c>
      <c r="D983" s="114"/>
      <c r="E983" s="235"/>
      <c r="F983" s="11" t="s">
        <v>1615</v>
      </c>
      <c r="G983" s="12">
        <v>3913</v>
      </c>
    </row>
    <row r="984" spans="1:7" ht="12.9" customHeight="1" x14ac:dyDescent="0.25">
      <c r="A984" s="160"/>
      <c r="B984" s="12" t="s">
        <v>1612</v>
      </c>
      <c r="C984" s="8">
        <v>56910</v>
      </c>
      <c r="D984" s="114"/>
      <c r="E984" s="235"/>
      <c r="F984" s="11" t="s">
        <v>1615</v>
      </c>
      <c r="G984" s="12">
        <v>3913</v>
      </c>
    </row>
    <row r="985" spans="1:7" ht="12.9" customHeight="1" x14ac:dyDescent="0.25">
      <c r="A985" s="160"/>
      <c r="B985" s="12" t="s">
        <v>1613</v>
      </c>
      <c r="C985" s="8">
        <v>59429</v>
      </c>
      <c r="D985" s="114"/>
      <c r="E985" s="235"/>
      <c r="F985" s="11" t="s">
        <v>1615</v>
      </c>
      <c r="G985" s="12">
        <v>3913</v>
      </c>
    </row>
    <row r="986" spans="1:7" ht="12.9" customHeight="1" x14ac:dyDescent="0.25">
      <c r="A986" s="160"/>
      <c r="B986" s="12" t="s">
        <v>1597</v>
      </c>
      <c r="C986" s="8">
        <v>218576</v>
      </c>
      <c r="D986" s="114"/>
      <c r="E986" s="235"/>
      <c r="F986" s="11" t="s">
        <v>1615</v>
      </c>
      <c r="G986" s="12">
        <v>3913</v>
      </c>
    </row>
    <row r="987" spans="1:7" ht="12.9" customHeight="1" x14ac:dyDescent="0.25">
      <c r="A987" s="160"/>
      <c r="B987" s="175" t="s">
        <v>1711</v>
      </c>
      <c r="C987" s="8">
        <v>19526</v>
      </c>
      <c r="D987" s="174"/>
      <c r="E987" s="255"/>
      <c r="F987" s="175" t="s">
        <v>1697</v>
      </c>
      <c r="G987" s="163">
        <v>391</v>
      </c>
    </row>
    <row r="988" spans="1:7" ht="12.9" customHeight="1" x14ac:dyDescent="0.25">
      <c r="A988" s="3"/>
      <c r="B988" s="175" t="s">
        <v>1712</v>
      </c>
      <c r="C988" s="8">
        <v>16710</v>
      </c>
      <c r="D988" s="174"/>
      <c r="E988" s="255"/>
      <c r="F988" s="175" t="s">
        <v>1698</v>
      </c>
      <c r="G988" s="163">
        <v>391</v>
      </c>
    </row>
    <row r="989" spans="1:7" ht="12.75" customHeight="1" x14ac:dyDescent="0.25">
      <c r="A989" s="3"/>
      <c r="B989" s="175" t="s">
        <v>1713</v>
      </c>
      <c r="C989" s="8">
        <v>16710</v>
      </c>
      <c r="D989" s="174"/>
      <c r="E989" s="255"/>
      <c r="F989" s="175" t="s">
        <v>1699</v>
      </c>
      <c r="G989" s="163">
        <v>391</v>
      </c>
    </row>
    <row r="990" spans="1:7" ht="12.75" customHeight="1" x14ac:dyDescent="0.25">
      <c r="A990" s="3"/>
      <c r="B990" s="175" t="s">
        <v>1714</v>
      </c>
      <c r="C990" s="8">
        <v>405130</v>
      </c>
      <c r="D990" s="174"/>
      <c r="E990" s="255"/>
      <c r="F990" s="175" t="s">
        <v>1700</v>
      </c>
      <c r="G990" s="163">
        <v>391</v>
      </c>
    </row>
    <row r="991" spans="1:7" ht="12.75" customHeight="1" x14ac:dyDescent="0.25">
      <c r="A991" s="3"/>
      <c r="B991" s="175" t="s">
        <v>1715</v>
      </c>
      <c r="C991" s="8">
        <v>14343</v>
      </c>
      <c r="D991" s="174"/>
      <c r="E991" s="255"/>
      <c r="F991" s="175" t="s">
        <v>1701</v>
      </c>
      <c r="G991" s="163">
        <v>391</v>
      </c>
    </row>
    <row r="992" spans="1:7" ht="12.75" customHeight="1" x14ac:dyDescent="0.25">
      <c r="A992" s="3"/>
      <c r="B992" s="175" t="s">
        <v>1716</v>
      </c>
      <c r="C992" s="8">
        <v>151976</v>
      </c>
      <c r="D992" s="174"/>
      <c r="E992" s="255"/>
      <c r="F992" s="175" t="s">
        <v>1702</v>
      </c>
      <c r="G992" s="163">
        <v>391</v>
      </c>
    </row>
    <row r="993" spans="1:7" ht="12.75" customHeight="1" x14ac:dyDescent="0.25">
      <c r="A993" s="3"/>
      <c r="B993" s="175" t="s">
        <v>1717</v>
      </c>
      <c r="C993" s="8">
        <v>427806</v>
      </c>
      <c r="D993" s="174"/>
      <c r="E993" s="255"/>
      <c r="F993" s="175" t="s">
        <v>1703</v>
      </c>
      <c r="G993" s="163">
        <v>391</v>
      </c>
    </row>
    <row r="994" spans="1:7" ht="12.75" customHeight="1" x14ac:dyDescent="0.25">
      <c r="A994" s="3"/>
      <c r="B994" s="175" t="s">
        <v>1718</v>
      </c>
      <c r="C994" s="8">
        <v>6692</v>
      </c>
      <c r="D994" s="174"/>
      <c r="E994" s="255"/>
      <c r="F994" s="175" t="s">
        <v>1704</v>
      </c>
      <c r="G994" s="163">
        <v>391</v>
      </c>
    </row>
    <row r="995" spans="1:7" ht="12.75" customHeight="1" x14ac:dyDescent="0.25">
      <c r="A995" s="3"/>
      <c r="B995" s="175" t="s">
        <v>1719</v>
      </c>
      <c r="C995" s="8">
        <v>1716379</v>
      </c>
      <c r="D995" s="174"/>
      <c r="E995" s="255"/>
      <c r="F995" s="175" t="s">
        <v>1705</v>
      </c>
      <c r="G995" s="163">
        <v>391</v>
      </c>
    </row>
    <row r="996" spans="1:7" ht="12.9" customHeight="1" x14ac:dyDescent="0.25">
      <c r="A996" s="92"/>
      <c r="B996" s="175" t="s">
        <v>1720</v>
      </c>
      <c r="C996" s="8">
        <v>120145</v>
      </c>
      <c r="D996" s="174"/>
      <c r="E996" s="255"/>
      <c r="F996" s="175" t="s">
        <v>1706</v>
      </c>
      <c r="G996" s="163">
        <v>391</v>
      </c>
    </row>
    <row r="997" spans="1:7" ht="12.9" customHeight="1" x14ac:dyDescent="0.25">
      <c r="A997" s="160"/>
      <c r="B997" s="175" t="s">
        <v>1721</v>
      </c>
      <c r="C997" s="8">
        <v>322106</v>
      </c>
      <c r="D997" s="174"/>
      <c r="E997" s="255"/>
      <c r="F997" s="175" t="s">
        <v>1707</v>
      </c>
      <c r="G997" s="163">
        <v>391</v>
      </c>
    </row>
    <row r="998" spans="1:7" ht="12.9" customHeight="1" x14ac:dyDescent="0.25">
      <c r="A998" s="160"/>
      <c r="B998" s="175" t="s">
        <v>1722</v>
      </c>
      <c r="C998" s="8">
        <v>656168</v>
      </c>
      <c r="D998" s="174"/>
      <c r="E998" s="255"/>
      <c r="F998" s="175" t="s">
        <v>1708</v>
      </c>
      <c r="G998" s="163">
        <v>391</v>
      </c>
    </row>
    <row r="999" spans="1:7" ht="12.9" customHeight="1" x14ac:dyDescent="0.25">
      <c r="A999" s="160"/>
      <c r="B999" s="175" t="s">
        <v>1723</v>
      </c>
      <c r="C999" s="8">
        <v>60000</v>
      </c>
      <c r="D999" s="174"/>
      <c r="E999" s="255"/>
      <c r="F999" s="175" t="s">
        <v>1709</v>
      </c>
      <c r="G999" s="163">
        <v>391</v>
      </c>
    </row>
    <row r="1000" spans="1:7" ht="12.9" customHeight="1" x14ac:dyDescent="0.25">
      <c r="A1000" s="160"/>
      <c r="B1000" s="175" t="s">
        <v>1724</v>
      </c>
      <c r="C1000" s="8">
        <v>1408352</v>
      </c>
      <c r="D1000" s="174"/>
      <c r="E1000" s="255"/>
      <c r="F1000" s="175" t="s">
        <v>1710</v>
      </c>
      <c r="G1000" s="163">
        <v>391</v>
      </c>
    </row>
    <row r="1001" spans="1:7" ht="12.9" customHeight="1" x14ac:dyDescent="0.25">
      <c r="A1001" s="160"/>
      <c r="B1001" s="265"/>
      <c r="C1001" s="162"/>
      <c r="D1001" s="150"/>
      <c r="E1001" s="252"/>
      <c r="F1001" s="163"/>
      <c r="G1001" s="163"/>
    </row>
    <row r="1002" spans="1:7" ht="12.9" customHeight="1" x14ac:dyDescent="0.25">
      <c r="A1002" s="160"/>
      <c r="B1002" s="172" t="s">
        <v>90</v>
      </c>
      <c r="C1002" s="173">
        <f>SUM(C1003:C1028)</f>
        <v>4055996</v>
      </c>
      <c r="D1002" s="174"/>
      <c r="E1002" s="255"/>
      <c r="F1002" s="163"/>
      <c r="G1002" s="163"/>
    </row>
    <row r="1003" spans="1:7" ht="12.9" customHeight="1" x14ac:dyDescent="0.25">
      <c r="A1003" s="160"/>
      <c r="B1003" s="175" t="s">
        <v>1537</v>
      </c>
      <c r="C1003" s="8">
        <v>3540</v>
      </c>
      <c r="D1003" s="150"/>
      <c r="E1003" s="252"/>
      <c r="F1003" s="163"/>
      <c r="G1003" s="163"/>
    </row>
    <row r="1004" spans="1:7" ht="12.9" customHeight="1" x14ac:dyDescent="0.25">
      <c r="A1004" s="160"/>
      <c r="B1004" s="175" t="s">
        <v>1538</v>
      </c>
      <c r="C1004" s="8">
        <v>5520</v>
      </c>
      <c r="D1004" s="150"/>
      <c r="E1004" s="252"/>
      <c r="F1004" s="163"/>
      <c r="G1004" s="163"/>
    </row>
    <row r="1005" spans="1:7" ht="12.9" customHeight="1" x14ac:dyDescent="0.25">
      <c r="A1005" s="160"/>
      <c r="B1005" s="175" t="s">
        <v>1539</v>
      </c>
      <c r="C1005" s="8">
        <v>2521</v>
      </c>
      <c r="D1005" s="150"/>
      <c r="E1005" s="252"/>
      <c r="F1005" s="163"/>
      <c r="G1005" s="163"/>
    </row>
    <row r="1006" spans="1:7" ht="12.9" customHeight="1" x14ac:dyDescent="0.25">
      <c r="A1006" s="160"/>
      <c r="B1006" s="12" t="s">
        <v>588</v>
      </c>
      <c r="C1006" s="8">
        <v>20014</v>
      </c>
      <c r="D1006" s="114"/>
      <c r="E1006" s="235"/>
      <c r="F1006" s="12" t="s">
        <v>1625</v>
      </c>
      <c r="G1006" s="12" t="s">
        <v>587</v>
      </c>
    </row>
    <row r="1007" spans="1:7" ht="12.9" customHeight="1" x14ac:dyDescent="0.25">
      <c r="A1007" s="160"/>
      <c r="B1007" s="12" t="s">
        <v>588</v>
      </c>
      <c r="C1007" s="8">
        <v>29778</v>
      </c>
      <c r="D1007" s="114"/>
      <c r="E1007" s="235"/>
      <c r="F1007" s="12" t="s">
        <v>1625</v>
      </c>
      <c r="G1007" s="12" t="s">
        <v>587</v>
      </c>
    </row>
    <row r="1008" spans="1:7" ht="12.9" customHeight="1" x14ac:dyDescent="0.25">
      <c r="A1008" s="160"/>
      <c r="B1008" s="12" t="s">
        <v>588</v>
      </c>
      <c r="C1008" s="8">
        <v>5657</v>
      </c>
      <c r="D1008" s="114"/>
      <c r="E1008" s="235"/>
      <c r="F1008" s="12" t="s">
        <v>1625</v>
      </c>
      <c r="G1008" s="12" t="s">
        <v>587</v>
      </c>
    </row>
    <row r="1009" spans="1:7" ht="12.9" customHeight="1" x14ac:dyDescent="0.25">
      <c r="A1009" s="160"/>
      <c r="B1009" s="12" t="s">
        <v>588</v>
      </c>
      <c r="C1009" s="8">
        <v>7547</v>
      </c>
      <c r="D1009" s="114"/>
      <c r="E1009" s="235"/>
      <c r="F1009" s="12" t="s">
        <v>1625</v>
      </c>
      <c r="G1009" s="12" t="s">
        <v>587</v>
      </c>
    </row>
    <row r="1010" spans="1:7" ht="12.9" customHeight="1" x14ac:dyDescent="0.25">
      <c r="A1010" s="160"/>
      <c r="B1010" s="12" t="s">
        <v>1616</v>
      </c>
      <c r="C1010" s="8">
        <v>2169</v>
      </c>
      <c r="D1010" s="114"/>
      <c r="E1010" s="235"/>
      <c r="F1010" s="12" t="s">
        <v>1622</v>
      </c>
      <c r="G1010" s="12" t="s">
        <v>587</v>
      </c>
    </row>
    <row r="1011" spans="1:7" ht="12.9" customHeight="1" x14ac:dyDescent="0.25">
      <c r="A1011" s="160"/>
      <c r="B1011" s="12" t="s">
        <v>586</v>
      </c>
      <c r="C1011" s="8">
        <v>268</v>
      </c>
      <c r="D1011" s="114"/>
      <c r="E1011" s="235"/>
      <c r="F1011" s="12" t="s">
        <v>1620</v>
      </c>
      <c r="G1011" s="12" t="s">
        <v>587</v>
      </c>
    </row>
    <row r="1012" spans="1:7" ht="12.9" customHeight="1" x14ac:dyDescent="0.25">
      <c r="A1012" s="160"/>
      <c r="B1012" s="12" t="s">
        <v>1617</v>
      </c>
      <c r="C1012" s="8">
        <v>5399</v>
      </c>
      <c r="D1012" s="114"/>
      <c r="E1012" s="235"/>
      <c r="F1012" s="12" t="s">
        <v>1624</v>
      </c>
      <c r="G1012" s="12" t="s">
        <v>587</v>
      </c>
    </row>
    <row r="1013" spans="1:7" ht="12.9" customHeight="1" x14ac:dyDescent="0.25">
      <c r="A1013" s="160"/>
      <c r="B1013" s="12" t="s">
        <v>1618</v>
      </c>
      <c r="C1013" s="8">
        <v>206880</v>
      </c>
      <c r="D1013" s="114"/>
      <c r="E1013" s="235"/>
      <c r="F1013" s="12" t="s">
        <v>1622</v>
      </c>
      <c r="G1013" s="12" t="s">
        <v>587</v>
      </c>
    </row>
    <row r="1014" spans="1:7" ht="12.9" customHeight="1" x14ac:dyDescent="0.25">
      <c r="A1014" s="160"/>
      <c r="B1014" s="12" t="s">
        <v>591</v>
      </c>
      <c r="C1014" s="8">
        <v>75787</v>
      </c>
      <c r="D1014" s="114"/>
      <c r="E1014" s="235"/>
      <c r="F1014" s="12" t="s">
        <v>1621</v>
      </c>
      <c r="G1014" s="12" t="s">
        <v>587</v>
      </c>
    </row>
    <row r="1015" spans="1:7" ht="12.9" customHeight="1" x14ac:dyDescent="0.25">
      <c r="A1015" s="160"/>
      <c r="B1015" s="12" t="s">
        <v>590</v>
      </c>
      <c r="C1015" s="8">
        <v>57790</v>
      </c>
      <c r="D1015" s="114"/>
      <c r="E1015" s="235"/>
      <c r="F1015" s="12" t="s">
        <v>1622</v>
      </c>
      <c r="G1015" s="12" t="s">
        <v>587</v>
      </c>
    </row>
    <row r="1016" spans="1:7" ht="12.9" customHeight="1" x14ac:dyDescent="0.25">
      <c r="A1016" s="160"/>
      <c r="B1016" s="12" t="s">
        <v>592</v>
      </c>
      <c r="C1016" s="8">
        <v>82759</v>
      </c>
      <c r="D1016" s="114"/>
      <c r="E1016" s="235"/>
      <c r="F1016" s="12" t="s">
        <v>1623</v>
      </c>
      <c r="G1016" s="12" t="s">
        <v>587</v>
      </c>
    </row>
    <row r="1017" spans="1:7" ht="12.9" customHeight="1" x14ac:dyDescent="0.25">
      <c r="A1017" s="160"/>
      <c r="B1017" s="12" t="s">
        <v>1618</v>
      </c>
      <c r="C1017" s="8">
        <v>148136</v>
      </c>
      <c r="D1017" s="114"/>
      <c r="E1017" s="235"/>
      <c r="F1017" s="12" t="s">
        <v>1622</v>
      </c>
      <c r="G1017" s="12" t="s">
        <v>587</v>
      </c>
    </row>
    <row r="1018" spans="1:7" ht="12.9" customHeight="1" x14ac:dyDescent="0.25">
      <c r="A1018" s="160"/>
      <c r="B1018" s="12" t="s">
        <v>589</v>
      </c>
      <c r="C1018" s="8">
        <v>1074114</v>
      </c>
      <c r="D1018" s="114"/>
      <c r="E1018" s="235"/>
      <c r="F1018" s="12" t="s">
        <v>1619</v>
      </c>
      <c r="G1018" s="12" t="s">
        <v>587</v>
      </c>
    </row>
    <row r="1019" spans="1:7" ht="12.9" customHeight="1" x14ac:dyDescent="0.25">
      <c r="A1019" s="160"/>
      <c r="B1019" s="175" t="s">
        <v>1725</v>
      </c>
      <c r="C1019" s="8">
        <v>85325</v>
      </c>
      <c r="D1019" s="174"/>
      <c r="E1019" s="255"/>
      <c r="F1019" s="163"/>
      <c r="G1019" s="12">
        <v>392</v>
      </c>
    </row>
    <row r="1020" spans="1:7" ht="12.9" customHeight="1" x14ac:dyDescent="0.25">
      <c r="A1020" s="160"/>
      <c r="B1020" s="175" t="s">
        <v>1725</v>
      </c>
      <c r="C1020" s="8">
        <v>20750</v>
      </c>
      <c r="D1020" s="174"/>
      <c r="E1020" s="255"/>
      <c r="F1020" s="163"/>
      <c r="G1020" s="12">
        <v>392</v>
      </c>
    </row>
    <row r="1021" spans="1:7" ht="12.9" customHeight="1" x14ac:dyDescent="0.25">
      <c r="A1021" s="160"/>
      <c r="B1021" s="175" t="s">
        <v>1726</v>
      </c>
      <c r="C1021" s="8">
        <v>185934</v>
      </c>
      <c r="D1021" s="174"/>
      <c r="E1021" s="255"/>
      <c r="F1021" s="163"/>
      <c r="G1021" s="12">
        <v>392</v>
      </c>
    </row>
    <row r="1022" spans="1:7" ht="12.9" customHeight="1" x14ac:dyDescent="0.25">
      <c r="A1022" s="160"/>
      <c r="B1022" s="175" t="s">
        <v>1397</v>
      </c>
      <c r="C1022" s="8">
        <v>41139</v>
      </c>
      <c r="D1022" s="174"/>
      <c r="E1022" s="255"/>
      <c r="F1022" s="163"/>
      <c r="G1022" s="12">
        <v>392</v>
      </c>
    </row>
    <row r="1023" spans="1:7" ht="12.9" customHeight="1" x14ac:dyDescent="0.25">
      <c r="A1023" s="160"/>
      <c r="B1023" s="175" t="s">
        <v>1398</v>
      </c>
      <c r="C1023" s="8">
        <v>9020</v>
      </c>
      <c r="D1023" s="174"/>
      <c r="E1023" s="255"/>
      <c r="F1023" s="163"/>
      <c r="G1023" s="12">
        <v>392</v>
      </c>
    </row>
    <row r="1024" spans="1:7" ht="12.9" customHeight="1" x14ac:dyDescent="0.25">
      <c r="A1024" s="160"/>
      <c r="B1024" s="175" t="s">
        <v>1727</v>
      </c>
      <c r="C1024" s="8">
        <v>60382</v>
      </c>
      <c r="D1024" s="174"/>
      <c r="E1024" s="255"/>
      <c r="F1024" s="163"/>
      <c r="G1024" s="12">
        <v>392</v>
      </c>
    </row>
    <row r="1025" spans="1:7" ht="12.9" customHeight="1" x14ac:dyDescent="0.25">
      <c r="A1025" s="160"/>
      <c r="B1025" s="175" t="s">
        <v>1728</v>
      </c>
      <c r="C1025" s="8">
        <v>5080</v>
      </c>
      <c r="D1025" s="174"/>
      <c r="E1025" s="255"/>
      <c r="F1025" s="163"/>
      <c r="G1025" s="12">
        <v>392</v>
      </c>
    </row>
    <row r="1026" spans="1:7" ht="12.9" customHeight="1" x14ac:dyDescent="0.25">
      <c r="A1026" s="160"/>
      <c r="B1026" s="175" t="s">
        <v>1729</v>
      </c>
      <c r="C1026" s="8">
        <v>69018</v>
      </c>
      <c r="D1026" s="174"/>
      <c r="E1026" s="255"/>
      <c r="F1026" s="163"/>
      <c r="G1026" s="12">
        <v>392</v>
      </c>
    </row>
    <row r="1027" spans="1:7" ht="12.9" customHeight="1" x14ac:dyDescent="0.25">
      <c r="A1027" s="160"/>
      <c r="B1027" s="175" t="s">
        <v>1730</v>
      </c>
      <c r="C1027" s="8">
        <v>951255</v>
      </c>
      <c r="D1027" s="174"/>
      <c r="E1027" s="255"/>
      <c r="F1027" s="163"/>
      <c r="G1027" s="12">
        <v>392</v>
      </c>
    </row>
    <row r="1028" spans="1:7" ht="12.9" customHeight="1" x14ac:dyDescent="0.25">
      <c r="A1028" s="160"/>
      <c r="B1028" s="175" t="s">
        <v>1731</v>
      </c>
      <c r="C1028" s="8">
        <v>900214</v>
      </c>
      <c r="D1028" s="174"/>
      <c r="E1028" s="255"/>
      <c r="F1028" s="163"/>
      <c r="G1028" s="12">
        <v>392</v>
      </c>
    </row>
    <row r="1029" spans="1:7" s="218" customFormat="1" ht="7.5" customHeight="1" thickBot="1" x14ac:dyDescent="0.3">
      <c r="A1029" s="171"/>
      <c r="B1029" s="161"/>
      <c r="C1029" s="165"/>
      <c r="D1029" s="174"/>
      <c r="E1029" s="255"/>
      <c r="F1029" s="175"/>
      <c r="G1029" s="163"/>
    </row>
    <row r="1030" spans="1:7" s="218" customFormat="1" ht="20.25" customHeight="1" thickBot="1" x14ac:dyDescent="0.3">
      <c r="A1030" s="176"/>
      <c r="B1030" s="62" t="s">
        <v>3</v>
      </c>
      <c r="C1030" s="48">
        <f>C5+C911+C978</f>
        <v>6634282472</v>
      </c>
      <c r="D1030" s="177"/>
      <c r="E1030" s="177"/>
      <c r="F1030" s="177"/>
      <c r="G1030" s="177"/>
    </row>
    <row r="1031" spans="1:7" s="218" customFormat="1" ht="9.75" customHeight="1" x14ac:dyDescent="0.25">
      <c r="A1031" s="256"/>
      <c r="B1031" s="257"/>
      <c r="C1031" s="141"/>
      <c r="D1031" s="179"/>
      <c r="E1031" s="268"/>
      <c r="F1031" s="175"/>
      <c r="G1031" s="163"/>
    </row>
    <row r="1032" spans="1:7" s="218" customFormat="1" ht="15" customHeight="1" x14ac:dyDescent="0.25">
      <c r="A1032" s="91"/>
      <c r="B1032" s="180" t="s">
        <v>21</v>
      </c>
      <c r="C1032" s="151">
        <f>SUM(C1033:C1036)</f>
        <v>1615652444</v>
      </c>
      <c r="D1032" s="150"/>
      <c r="E1032" s="254"/>
      <c r="F1032" s="175"/>
      <c r="G1032" s="163"/>
    </row>
    <row r="1033" spans="1:7" s="218" customFormat="1" ht="14.25" customHeight="1" x14ac:dyDescent="0.25">
      <c r="A1033" s="160"/>
      <c r="B1033" s="167" t="s">
        <v>27</v>
      </c>
      <c r="C1033" s="168">
        <f>'1. beolvavó VL'!C95+'2. beolvadó VL'!C343+'Átvevő VL'!C647</f>
        <v>408620000</v>
      </c>
      <c r="D1033" s="150"/>
      <c r="E1033" s="269"/>
      <c r="F1033" s="175"/>
      <c r="G1033" s="163"/>
    </row>
    <row r="1034" spans="1:7" s="218" customFormat="1" ht="14.25" customHeight="1" x14ac:dyDescent="0.25">
      <c r="A1034" s="160"/>
      <c r="B1034" s="167" t="s">
        <v>61</v>
      </c>
      <c r="C1034" s="168">
        <f>'1. beolvavó VL'!C96+'2. beolvadó VL'!C344+'Átvevő VL'!C648</f>
        <v>1150234878</v>
      </c>
      <c r="D1034" s="150"/>
      <c r="E1034" s="269"/>
      <c r="F1034" s="175"/>
      <c r="G1034" s="163"/>
    </row>
    <row r="1035" spans="1:7" s="218" customFormat="1" ht="14.25" customHeight="1" x14ac:dyDescent="0.25">
      <c r="A1035" s="92"/>
      <c r="B1035" s="167" t="s">
        <v>28</v>
      </c>
      <c r="C1035" s="168">
        <f>+'1. beolvavó VL'!C97+'2. beolvadó VL'!C345+'Átvevő VL'!C649-3510000</f>
        <v>43105337</v>
      </c>
      <c r="D1035" s="150"/>
      <c r="E1035" s="269"/>
      <c r="F1035" s="175"/>
      <c r="G1035" s="163"/>
    </row>
    <row r="1036" spans="1:7" s="218" customFormat="1" ht="14.25" customHeight="1" x14ac:dyDescent="0.25">
      <c r="A1036" s="160"/>
      <c r="B1036" s="167" t="s">
        <v>30</v>
      </c>
      <c r="C1036" s="168">
        <f>+'1. beolvavó VL'!C98+'2. beolvadó VL'!C346+'Átvevő VL'!C650</f>
        <v>13692229</v>
      </c>
      <c r="D1036" s="150"/>
      <c r="E1036" s="269"/>
      <c r="F1036" s="175"/>
      <c r="G1036" s="163"/>
    </row>
    <row r="1037" spans="1:7" s="218" customFormat="1" ht="9.75" customHeight="1" x14ac:dyDescent="0.25">
      <c r="A1037" s="160"/>
      <c r="B1037" s="167"/>
      <c r="C1037" s="168"/>
      <c r="D1037" s="150"/>
      <c r="E1037" s="269"/>
      <c r="F1037" s="175"/>
      <c r="G1037" s="163"/>
    </row>
    <row r="1038" spans="1:7" s="218" customFormat="1" ht="15" customHeight="1" x14ac:dyDescent="0.25">
      <c r="A1038" s="92"/>
      <c r="B1038" s="154" t="s">
        <v>22</v>
      </c>
      <c r="C1038" s="151">
        <f>C1039+C1047</f>
        <v>2624823440</v>
      </c>
      <c r="D1038" s="150"/>
      <c r="E1038" s="254"/>
      <c r="F1038" s="175"/>
      <c r="G1038" s="163"/>
    </row>
    <row r="1039" spans="1:7" s="218" customFormat="1" ht="15" customHeight="1" x14ac:dyDescent="0.25">
      <c r="A1039" s="160"/>
      <c r="B1039" s="167" t="s">
        <v>91</v>
      </c>
      <c r="C1039" s="168">
        <f>SUM(C1040:C1045)</f>
        <v>2570550372</v>
      </c>
      <c r="D1039" s="150"/>
      <c r="E1039" s="269"/>
      <c r="F1039" s="175"/>
      <c r="G1039" s="163"/>
    </row>
    <row r="1040" spans="1:7" ht="12.75" customHeight="1" x14ac:dyDescent="0.25">
      <c r="A1040" s="3"/>
      <c r="B1040" s="108" t="s">
        <v>92</v>
      </c>
      <c r="C1040" s="8">
        <v>3744646</v>
      </c>
      <c r="D1040" s="112"/>
      <c r="E1040" s="228"/>
      <c r="F1040" s="34"/>
      <c r="G1040" s="12">
        <v>4492</v>
      </c>
    </row>
    <row r="1041" spans="1:7" ht="12.75" customHeight="1" x14ac:dyDescent="0.25">
      <c r="A1041" s="23"/>
      <c r="B1041" s="108" t="s">
        <v>93</v>
      </c>
      <c r="C1041" s="8">
        <v>1695179365</v>
      </c>
      <c r="D1041" s="112"/>
      <c r="E1041" s="228"/>
      <c r="F1041" s="34"/>
      <c r="G1041" s="12">
        <v>4493</v>
      </c>
    </row>
    <row r="1042" spans="1:7" ht="12.75" customHeight="1" x14ac:dyDescent="0.25">
      <c r="A1042" s="3"/>
      <c r="B1042" s="108" t="s">
        <v>94</v>
      </c>
      <c r="C1042" s="8">
        <v>492619849</v>
      </c>
      <c r="D1042" s="112"/>
      <c r="E1042" s="228"/>
      <c r="F1042" s="34"/>
      <c r="G1042" s="12">
        <v>4494</v>
      </c>
    </row>
    <row r="1043" spans="1:7" ht="12.75" customHeight="1" x14ac:dyDescent="0.25">
      <c r="A1043" s="3"/>
      <c r="B1043" s="108" t="s">
        <v>95</v>
      </c>
      <c r="C1043" s="8">
        <v>19590000</v>
      </c>
      <c r="D1043" s="112"/>
      <c r="E1043" s="228"/>
      <c r="F1043" s="34"/>
      <c r="G1043" s="12">
        <v>4495</v>
      </c>
    </row>
    <row r="1044" spans="1:7" ht="12.75" customHeight="1" x14ac:dyDescent="0.25">
      <c r="A1044" s="3"/>
      <c r="B1044" s="108" t="s">
        <v>96</v>
      </c>
      <c r="C1044" s="8">
        <v>345265138</v>
      </c>
      <c r="D1044" s="112"/>
      <c r="E1044" s="228"/>
      <c r="F1044" s="34"/>
      <c r="G1044" s="12">
        <v>4496</v>
      </c>
    </row>
    <row r="1045" spans="1:7" ht="12.75" customHeight="1" x14ac:dyDescent="0.25">
      <c r="A1045" s="3"/>
      <c r="B1045" s="108" t="s">
        <v>97</v>
      </c>
      <c r="C1045" s="8">
        <v>14151374</v>
      </c>
      <c r="D1045" s="112"/>
      <c r="E1045" s="228"/>
      <c r="F1045" s="34"/>
      <c r="G1045" s="12">
        <v>4497</v>
      </c>
    </row>
    <row r="1046" spans="1:7" s="218" customFormat="1" ht="7.5" customHeight="1" x14ac:dyDescent="0.25">
      <c r="A1046" s="92"/>
      <c r="B1046" s="170"/>
      <c r="C1046" s="162"/>
      <c r="D1046" s="150"/>
      <c r="E1046" s="252"/>
      <c r="F1046" s="175"/>
      <c r="G1046" s="163"/>
    </row>
    <row r="1047" spans="1:7" s="218" customFormat="1" ht="15" customHeight="1" x14ac:dyDescent="0.25">
      <c r="A1047" s="160"/>
      <c r="B1047" s="167" t="s">
        <v>24</v>
      </c>
      <c r="C1047" s="168">
        <f>C1048+C1050+C1072</f>
        <v>54273068</v>
      </c>
      <c r="D1047" s="150"/>
      <c r="E1047" s="269"/>
      <c r="F1047" s="175"/>
      <c r="G1047" s="163"/>
    </row>
    <row r="1048" spans="1:7" s="218" customFormat="1" ht="15" customHeight="1" x14ac:dyDescent="0.25">
      <c r="A1048" s="160"/>
      <c r="B1048" s="321" t="s">
        <v>1732</v>
      </c>
      <c r="C1048" s="168">
        <v>0</v>
      </c>
      <c r="D1048" s="150"/>
      <c r="E1048" s="269"/>
      <c r="F1048" s="163"/>
      <c r="G1048" s="163"/>
    </row>
    <row r="1049" spans="1:7" s="218" customFormat="1" ht="15" customHeight="1" x14ac:dyDescent="0.25">
      <c r="A1049" s="160"/>
      <c r="B1049" s="169"/>
      <c r="C1049" s="162"/>
      <c r="D1049" s="150"/>
      <c r="E1049" s="269"/>
      <c r="F1049" s="163"/>
      <c r="G1049" s="163"/>
    </row>
    <row r="1050" spans="1:7" s="218" customFormat="1" ht="20.399999999999999" x14ac:dyDescent="0.25">
      <c r="A1050" s="92"/>
      <c r="B1050" s="181" t="s">
        <v>1399</v>
      </c>
      <c r="C1050" s="164">
        <f>SUM(C1051:C1070)</f>
        <v>33390658</v>
      </c>
      <c r="D1050" s="182"/>
      <c r="E1050" s="159"/>
      <c r="F1050" s="175"/>
      <c r="G1050" s="163"/>
    </row>
    <row r="1051" spans="1:7" s="218" customFormat="1" x14ac:dyDescent="0.25">
      <c r="A1051" s="92"/>
      <c r="B1051" s="169" t="s">
        <v>1561</v>
      </c>
      <c r="C1051" s="162">
        <v>9775</v>
      </c>
      <c r="D1051" s="150"/>
      <c r="E1051" s="159"/>
      <c r="F1051" s="175"/>
      <c r="G1051" s="163"/>
    </row>
    <row r="1052" spans="1:7" s="218" customFormat="1" ht="12.9" customHeight="1" x14ac:dyDescent="0.2">
      <c r="A1052" s="160"/>
      <c r="B1052" s="169" t="s">
        <v>595</v>
      </c>
      <c r="C1052" s="162">
        <v>509432</v>
      </c>
      <c r="D1052" s="182"/>
      <c r="E1052" s="252"/>
      <c r="F1052" s="175"/>
      <c r="G1052" s="12">
        <v>4541</v>
      </c>
    </row>
    <row r="1053" spans="1:7" s="218" customFormat="1" ht="12" customHeight="1" x14ac:dyDescent="0.2">
      <c r="A1053" s="160"/>
      <c r="B1053" s="169" t="s">
        <v>1626</v>
      </c>
      <c r="C1053" s="162">
        <v>106400</v>
      </c>
      <c r="D1053" s="182"/>
      <c r="E1053" s="252"/>
      <c r="F1053" s="175"/>
      <c r="G1053" s="12">
        <v>4541</v>
      </c>
    </row>
    <row r="1054" spans="1:7" s="218" customFormat="1" ht="12.9" customHeight="1" x14ac:dyDescent="0.2">
      <c r="A1054" s="160"/>
      <c r="B1054" s="169" t="s">
        <v>1628</v>
      </c>
      <c r="C1054" s="162">
        <v>102851</v>
      </c>
      <c r="D1054" s="182"/>
      <c r="E1054" s="252"/>
      <c r="F1054" s="175"/>
      <c r="G1054" s="12">
        <v>4541</v>
      </c>
    </row>
    <row r="1055" spans="1:7" s="218" customFormat="1" ht="12.9" customHeight="1" x14ac:dyDescent="0.2">
      <c r="A1055" s="160"/>
      <c r="B1055" s="169" t="s">
        <v>1629</v>
      </c>
      <c r="C1055" s="162">
        <v>126492</v>
      </c>
      <c r="D1055" s="182"/>
      <c r="E1055" s="252"/>
      <c r="F1055" s="175"/>
      <c r="G1055" s="12">
        <v>4541</v>
      </c>
    </row>
    <row r="1056" spans="1:7" s="218" customFormat="1" ht="12.9" customHeight="1" x14ac:dyDescent="0.2">
      <c r="A1056" s="160"/>
      <c r="B1056" s="169" t="s">
        <v>1605</v>
      </c>
      <c r="C1056" s="162">
        <v>63848</v>
      </c>
      <c r="D1056" s="182"/>
      <c r="E1056" s="252"/>
      <c r="F1056" s="175"/>
      <c r="G1056" s="12">
        <v>4541</v>
      </c>
    </row>
    <row r="1057" spans="1:7" s="218" customFormat="1" ht="12.9" customHeight="1" x14ac:dyDescent="0.2">
      <c r="A1057" s="160"/>
      <c r="B1057" s="169" t="s">
        <v>593</v>
      </c>
      <c r="C1057" s="162">
        <v>208049</v>
      </c>
      <c r="D1057" s="182"/>
      <c r="E1057" s="252"/>
      <c r="F1057" s="175"/>
      <c r="G1057" s="12">
        <v>4541</v>
      </c>
    </row>
    <row r="1058" spans="1:7" s="218" customFormat="1" ht="12.9" customHeight="1" x14ac:dyDescent="0.2">
      <c r="A1058" s="160"/>
      <c r="B1058" s="169" t="s">
        <v>1630</v>
      </c>
      <c r="C1058" s="162">
        <f>784128+505</f>
        <v>784633</v>
      </c>
      <c r="D1058" s="182"/>
      <c r="E1058" s="252"/>
      <c r="F1058" s="175"/>
      <c r="G1058" s="12">
        <v>4541</v>
      </c>
    </row>
    <row r="1059" spans="1:7" s="218" customFormat="1" ht="12.9" customHeight="1" x14ac:dyDescent="0.2">
      <c r="A1059" s="160"/>
      <c r="B1059" s="169" t="s">
        <v>1631</v>
      </c>
      <c r="C1059" s="162">
        <v>2159000</v>
      </c>
      <c r="D1059" s="182"/>
      <c r="E1059" s="252"/>
      <c r="F1059" s="175"/>
      <c r="G1059" s="12">
        <v>4541</v>
      </c>
    </row>
    <row r="1060" spans="1:7" s="218" customFormat="1" ht="12.9" customHeight="1" x14ac:dyDescent="0.2">
      <c r="A1060" s="160"/>
      <c r="B1060" s="169" t="s">
        <v>576</v>
      </c>
      <c r="C1060" s="162">
        <v>1065195</v>
      </c>
      <c r="D1060" s="182"/>
      <c r="E1060" s="252"/>
      <c r="F1060" s="175"/>
      <c r="G1060" s="12">
        <v>4541</v>
      </c>
    </row>
    <row r="1061" spans="1:7" s="218" customFormat="1" ht="12.9" customHeight="1" x14ac:dyDescent="0.2">
      <c r="A1061" s="160"/>
      <c r="B1061" s="169" t="s">
        <v>1632</v>
      </c>
      <c r="C1061" s="162">
        <v>19837</v>
      </c>
      <c r="D1061" s="182"/>
      <c r="E1061" s="252"/>
      <c r="F1061" s="175"/>
      <c r="G1061" s="12">
        <v>4541</v>
      </c>
    </row>
    <row r="1062" spans="1:7" s="218" customFormat="1" ht="12.9" customHeight="1" x14ac:dyDescent="0.2">
      <c r="A1062" s="160"/>
      <c r="B1062" s="169" t="s">
        <v>1617</v>
      </c>
      <c r="C1062" s="162">
        <v>27572</v>
      </c>
      <c r="D1062" s="182"/>
      <c r="E1062" s="252"/>
      <c r="F1062" s="175"/>
      <c r="G1062" s="12">
        <v>4541</v>
      </c>
    </row>
    <row r="1063" spans="1:7" s="218" customFormat="1" ht="12.9" customHeight="1" x14ac:dyDescent="0.25">
      <c r="A1063" s="160"/>
      <c r="B1063" s="183" t="s">
        <v>1630</v>
      </c>
      <c r="C1063" s="210">
        <v>236136</v>
      </c>
      <c r="D1063" s="182"/>
      <c r="E1063" s="252"/>
      <c r="F1063" s="163"/>
      <c r="G1063" s="163">
        <v>4541</v>
      </c>
    </row>
    <row r="1064" spans="1:7" s="218" customFormat="1" ht="12.9" customHeight="1" x14ac:dyDescent="0.25">
      <c r="A1064" s="160"/>
      <c r="B1064" s="175" t="s">
        <v>1735</v>
      </c>
      <c r="C1064" s="210">
        <v>458082</v>
      </c>
      <c r="D1064" s="182"/>
      <c r="E1064" s="252"/>
      <c r="F1064" s="163"/>
      <c r="G1064" s="163">
        <v>4541</v>
      </c>
    </row>
    <row r="1065" spans="1:7" s="218" customFormat="1" ht="12.9" customHeight="1" x14ac:dyDescent="0.25">
      <c r="A1065" s="160"/>
      <c r="B1065" s="214" t="s">
        <v>1736</v>
      </c>
      <c r="C1065" s="210">
        <v>-254000</v>
      </c>
      <c r="D1065" s="182"/>
      <c r="E1065" s="252"/>
      <c r="F1065" s="163"/>
      <c r="G1065" s="163">
        <v>4541</v>
      </c>
    </row>
    <row r="1066" spans="1:7" s="218" customFormat="1" ht="12.9" customHeight="1" x14ac:dyDescent="0.25">
      <c r="A1066" s="160"/>
      <c r="B1066" s="175" t="s">
        <v>1737</v>
      </c>
      <c r="C1066" s="210">
        <v>297371</v>
      </c>
      <c r="D1066" s="182"/>
      <c r="E1066" s="252"/>
      <c r="F1066" s="163"/>
      <c r="G1066" s="163">
        <v>4541</v>
      </c>
    </row>
    <row r="1067" spans="1:7" s="218" customFormat="1" ht="12.9" customHeight="1" x14ac:dyDescent="0.25">
      <c r="A1067" s="160"/>
      <c r="B1067" s="175" t="s">
        <v>1738</v>
      </c>
      <c r="C1067" s="210">
        <v>232603</v>
      </c>
      <c r="D1067" s="182"/>
      <c r="E1067" s="252"/>
      <c r="F1067" s="163"/>
      <c r="G1067" s="163">
        <v>4541</v>
      </c>
    </row>
    <row r="1068" spans="1:7" s="218" customFormat="1" ht="12.9" customHeight="1" x14ac:dyDescent="0.25">
      <c r="A1068" s="160"/>
      <c r="B1068" s="175" t="s">
        <v>1400</v>
      </c>
      <c r="C1068" s="210">
        <v>-143556</v>
      </c>
      <c r="D1068" s="182"/>
      <c r="E1068" s="252"/>
      <c r="F1068" s="163"/>
      <c r="G1068" s="163">
        <v>4541</v>
      </c>
    </row>
    <row r="1069" spans="1:7" s="218" customFormat="1" ht="12.9" customHeight="1" x14ac:dyDescent="0.25">
      <c r="A1069" s="160"/>
      <c r="B1069" s="175" t="s">
        <v>1739</v>
      </c>
      <c r="C1069" s="210">
        <v>27354975</v>
      </c>
      <c r="D1069" s="182"/>
      <c r="E1069" s="252"/>
      <c r="F1069" s="163"/>
      <c r="G1069" s="163">
        <v>4541</v>
      </c>
    </row>
    <row r="1070" spans="1:7" s="218" customFormat="1" ht="12.9" customHeight="1" x14ac:dyDescent="0.25">
      <c r="A1070" s="160"/>
      <c r="B1070" s="175" t="s">
        <v>1734</v>
      </c>
      <c r="C1070" s="210">
        <v>25963</v>
      </c>
      <c r="D1070" s="182"/>
      <c r="E1070" s="252"/>
      <c r="F1070" s="163"/>
      <c r="G1070" s="163">
        <v>4541</v>
      </c>
    </row>
    <row r="1071" spans="1:7" ht="12.9" customHeight="1" x14ac:dyDescent="0.25">
      <c r="A1071" s="23"/>
      <c r="B1071" s="239"/>
      <c r="C1071" s="8"/>
      <c r="D1071" s="34"/>
      <c r="E1071" s="228"/>
      <c r="F1071" s="175"/>
      <c r="G1071" s="163"/>
    </row>
    <row r="1072" spans="1:7" s="218" customFormat="1" ht="12.9" customHeight="1" x14ac:dyDescent="0.25">
      <c r="A1072" s="92"/>
      <c r="B1072" s="166" t="s">
        <v>52</v>
      </c>
      <c r="C1072" s="164">
        <f>SUM(C1073:C1080)+C1083+SUM(C1085:C1102)</f>
        <v>20882410</v>
      </c>
      <c r="D1072" s="150"/>
      <c r="E1072" s="159"/>
      <c r="F1072" s="175"/>
      <c r="G1072" s="163"/>
    </row>
    <row r="1073" spans="1:7" s="218" customFormat="1" ht="12.9" customHeight="1" x14ac:dyDescent="0.25">
      <c r="A1073" s="92"/>
      <c r="B1073" s="175" t="s">
        <v>1529</v>
      </c>
      <c r="C1073" s="210">
        <v>20091</v>
      </c>
      <c r="D1073" s="150"/>
      <c r="E1073" s="252"/>
      <c r="F1073" s="175"/>
      <c r="G1073" s="163"/>
    </row>
    <row r="1074" spans="1:7" s="218" customFormat="1" ht="12.9" customHeight="1" x14ac:dyDescent="0.25">
      <c r="A1074" s="160"/>
      <c r="B1074" s="175" t="s">
        <v>1530</v>
      </c>
      <c r="C1074" s="210">
        <v>45000</v>
      </c>
      <c r="D1074" s="150"/>
      <c r="E1074" s="252"/>
      <c r="F1074" s="175"/>
      <c r="G1074" s="163"/>
    </row>
    <row r="1075" spans="1:7" s="218" customFormat="1" ht="12.9" customHeight="1" x14ac:dyDescent="0.25">
      <c r="A1075" s="92"/>
      <c r="B1075" s="175" t="s">
        <v>1531</v>
      </c>
      <c r="C1075" s="210">
        <v>38000</v>
      </c>
      <c r="D1075" s="150"/>
      <c r="E1075" s="252"/>
      <c r="F1075" s="175"/>
      <c r="G1075" s="163"/>
    </row>
    <row r="1076" spans="1:7" s="218" customFormat="1" ht="12.9" customHeight="1" x14ac:dyDescent="0.25">
      <c r="A1076" s="92"/>
      <c r="B1076" s="105" t="s">
        <v>98</v>
      </c>
      <c r="C1076" s="8">
        <v>253000</v>
      </c>
      <c r="D1076" s="112"/>
      <c r="E1076" s="228"/>
      <c r="F1076" s="34"/>
      <c r="G1076" s="12">
        <v>463103</v>
      </c>
    </row>
    <row r="1077" spans="1:7" s="218" customFormat="1" ht="12.9" customHeight="1" x14ac:dyDescent="0.25">
      <c r="A1077" s="92"/>
      <c r="B1077" s="105" t="s">
        <v>1633</v>
      </c>
      <c r="C1077" s="8">
        <v>232640</v>
      </c>
      <c r="D1077" s="112"/>
      <c r="E1077" s="228"/>
      <c r="F1077" s="34"/>
      <c r="G1077" s="12">
        <v>463149</v>
      </c>
    </row>
    <row r="1078" spans="1:7" s="218" customFormat="1" ht="12.9" customHeight="1" x14ac:dyDescent="0.25">
      <c r="A1078" s="92"/>
      <c r="B1078" s="105" t="s">
        <v>1634</v>
      </c>
      <c r="C1078" s="8">
        <v>4400</v>
      </c>
      <c r="D1078" s="112"/>
      <c r="E1078" s="228"/>
      <c r="F1078" s="34"/>
      <c r="G1078" s="12">
        <v>463239</v>
      </c>
    </row>
    <row r="1079" spans="1:7" s="218" customFormat="1" ht="12.9" customHeight="1" x14ac:dyDescent="0.25">
      <c r="A1079" s="92"/>
      <c r="B1079" s="105" t="s">
        <v>100</v>
      </c>
      <c r="C1079" s="8">
        <v>125460</v>
      </c>
      <c r="D1079" s="112"/>
      <c r="E1079" s="228"/>
      <c r="F1079" s="34"/>
      <c r="G1079" s="12">
        <v>463241</v>
      </c>
    </row>
    <row r="1080" spans="1:7" s="218" customFormat="1" ht="12.9" customHeight="1" x14ac:dyDescent="0.25">
      <c r="A1080" s="92"/>
      <c r="B1080" s="105" t="s">
        <v>102</v>
      </c>
      <c r="C1080" s="8">
        <f>C1081+C1082</f>
        <v>1240000</v>
      </c>
      <c r="D1080" s="112"/>
      <c r="E1080" s="228"/>
      <c r="F1080" s="34"/>
      <c r="G1080" s="12">
        <v>4794</v>
      </c>
    </row>
    <row r="1081" spans="1:7" s="218" customFormat="1" ht="12.9" customHeight="1" x14ac:dyDescent="0.25">
      <c r="A1081" s="92"/>
      <c r="B1081" s="316" t="s">
        <v>1628</v>
      </c>
      <c r="C1081" s="6">
        <v>480000</v>
      </c>
      <c r="D1081" s="112"/>
      <c r="E1081" s="228"/>
      <c r="F1081" s="34"/>
      <c r="G1081" s="12">
        <v>4794</v>
      </c>
    </row>
    <row r="1082" spans="1:7" s="218" customFormat="1" ht="12.9" customHeight="1" x14ac:dyDescent="0.25">
      <c r="A1082" s="92"/>
      <c r="B1082" s="316" t="s">
        <v>575</v>
      </c>
      <c r="C1082" s="6">
        <v>760000</v>
      </c>
      <c r="D1082" s="112"/>
      <c r="E1082" s="228"/>
      <c r="F1082" s="34"/>
      <c r="G1082" s="12">
        <v>4794</v>
      </c>
    </row>
    <row r="1083" spans="1:7" s="218" customFormat="1" ht="12.9" customHeight="1" x14ac:dyDescent="0.25">
      <c r="A1083" s="92"/>
      <c r="B1083" s="105" t="s">
        <v>101</v>
      </c>
      <c r="C1083" s="8">
        <f>SUM(C1084:C1084)</f>
        <v>132612</v>
      </c>
      <c r="D1083" s="112"/>
      <c r="E1083" s="228"/>
      <c r="F1083" s="34"/>
      <c r="G1083" s="12">
        <v>4795</v>
      </c>
    </row>
    <row r="1084" spans="1:7" s="218" customFormat="1" ht="12.9" customHeight="1" x14ac:dyDescent="0.25">
      <c r="A1084" s="92"/>
      <c r="B1084" s="316" t="s">
        <v>1635</v>
      </c>
      <c r="C1084" s="270">
        <v>132612</v>
      </c>
      <c r="D1084" s="112"/>
      <c r="E1084" s="228"/>
      <c r="F1084" s="135"/>
      <c r="G1084" s="12">
        <v>4795</v>
      </c>
    </row>
    <row r="1085" spans="1:7" s="218" customFormat="1" ht="12.9" customHeight="1" x14ac:dyDescent="0.25">
      <c r="A1085" s="92"/>
      <c r="B1085" s="169" t="s">
        <v>1740</v>
      </c>
      <c r="C1085" s="162">
        <v>20320</v>
      </c>
      <c r="D1085" s="150"/>
      <c r="E1085" s="252"/>
      <c r="F1085" s="163"/>
      <c r="G1085" s="163"/>
    </row>
    <row r="1086" spans="1:7" s="218" customFormat="1" ht="12.9" customHeight="1" x14ac:dyDescent="0.25">
      <c r="A1086" s="92"/>
      <c r="B1086" s="169" t="s">
        <v>1401</v>
      </c>
      <c r="C1086" s="162">
        <v>884000</v>
      </c>
      <c r="D1086" s="150"/>
      <c r="E1086" s="252"/>
      <c r="F1086" s="163"/>
      <c r="G1086" s="163">
        <v>4621</v>
      </c>
    </row>
    <row r="1087" spans="1:7" s="218" customFormat="1" ht="12.9" customHeight="1" x14ac:dyDescent="0.25">
      <c r="A1087" s="92"/>
      <c r="B1087" s="169" t="s">
        <v>1744</v>
      </c>
      <c r="C1087" s="162">
        <v>52000</v>
      </c>
      <c r="D1087" s="150"/>
      <c r="E1087" s="252"/>
      <c r="F1087" s="163"/>
      <c r="G1087" s="163">
        <v>4625</v>
      </c>
    </row>
    <row r="1088" spans="1:7" s="218" customFormat="1" ht="12.9" customHeight="1" x14ac:dyDescent="0.25">
      <c r="A1088" s="92"/>
      <c r="B1088" s="169" t="s">
        <v>1402</v>
      </c>
      <c r="C1088" s="162">
        <v>6000</v>
      </c>
      <c r="D1088" s="150"/>
      <c r="E1088" s="252"/>
      <c r="F1088" s="163"/>
      <c r="G1088" s="163">
        <v>4646</v>
      </c>
    </row>
    <row r="1089" spans="1:7" s="218" customFormat="1" ht="12.9" customHeight="1" x14ac:dyDescent="0.25">
      <c r="A1089" s="92"/>
      <c r="B1089" s="169" t="s">
        <v>1403</v>
      </c>
      <c r="C1089" s="162">
        <v>241668</v>
      </c>
      <c r="D1089" s="150"/>
      <c r="E1089" s="252"/>
      <c r="F1089" s="163"/>
      <c r="G1089" s="163">
        <v>4649</v>
      </c>
    </row>
    <row r="1090" spans="1:7" s="218" customFormat="1" ht="12.9" customHeight="1" x14ac:dyDescent="0.25">
      <c r="A1090" s="92"/>
      <c r="B1090" s="169" t="s">
        <v>1406</v>
      </c>
      <c r="C1090" s="162">
        <v>811000</v>
      </c>
      <c r="D1090" s="150"/>
      <c r="E1090" s="252"/>
      <c r="F1090" s="163"/>
      <c r="G1090" s="163">
        <v>47318</v>
      </c>
    </row>
    <row r="1091" spans="1:7" s="218" customFormat="1" ht="12.9" customHeight="1" x14ac:dyDescent="0.25">
      <c r="A1091" s="92"/>
      <c r="B1091" s="169" t="s">
        <v>1745</v>
      </c>
      <c r="C1091" s="162">
        <v>1090000</v>
      </c>
      <c r="D1091" s="150"/>
      <c r="E1091" s="252"/>
      <c r="F1091" s="163"/>
      <c r="G1091" s="163">
        <v>47614</v>
      </c>
    </row>
    <row r="1092" spans="1:7" s="218" customFormat="1" ht="12.9" customHeight="1" x14ac:dyDescent="0.25">
      <c r="A1092" s="92"/>
      <c r="B1092" s="183" t="s">
        <v>1407</v>
      </c>
      <c r="C1092" s="162">
        <v>4036219</v>
      </c>
      <c r="D1092" s="150"/>
      <c r="E1092" s="252"/>
      <c r="F1092" s="163"/>
      <c r="G1092" s="163">
        <v>471</v>
      </c>
    </row>
    <row r="1093" spans="1:7" ht="12.9" customHeight="1" x14ac:dyDescent="0.25">
      <c r="A1093" s="23"/>
      <c r="B1093" s="183" t="s">
        <v>1413</v>
      </c>
      <c r="C1093" s="162">
        <v>660000</v>
      </c>
      <c r="D1093" s="150"/>
      <c r="E1093" s="252"/>
      <c r="F1093" s="163"/>
      <c r="G1093" s="163">
        <v>4795</v>
      </c>
    </row>
    <row r="1094" spans="1:7" ht="12.9" customHeight="1" x14ac:dyDescent="0.25">
      <c r="A1094" s="3"/>
      <c r="B1094" s="183" t="s">
        <v>1414</v>
      </c>
      <c r="C1094" s="162">
        <v>270000</v>
      </c>
      <c r="D1094" s="150"/>
      <c r="E1094" s="252"/>
      <c r="F1094" s="163"/>
      <c r="G1094" s="163">
        <v>4795</v>
      </c>
    </row>
    <row r="1095" spans="1:7" ht="12.9" customHeight="1" x14ac:dyDescent="0.25">
      <c r="A1095" s="23"/>
      <c r="B1095" s="183" t="s">
        <v>1741</v>
      </c>
      <c r="C1095" s="162">
        <v>800000</v>
      </c>
      <c r="D1095" s="150"/>
      <c r="E1095" s="252"/>
      <c r="F1095" s="163"/>
      <c r="G1095" s="163">
        <v>4795</v>
      </c>
    </row>
    <row r="1096" spans="1:7" ht="12.9" customHeight="1" x14ac:dyDescent="0.25">
      <c r="A1096" s="3"/>
      <c r="B1096" s="183" t="s">
        <v>1408</v>
      </c>
      <c r="C1096" s="162">
        <v>600000</v>
      </c>
      <c r="D1096" s="150"/>
      <c r="E1096" s="252"/>
      <c r="F1096" s="163"/>
      <c r="G1096" s="163">
        <v>47951</v>
      </c>
    </row>
    <row r="1097" spans="1:7" ht="12.9" customHeight="1" x14ac:dyDescent="0.25">
      <c r="A1097" s="23"/>
      <c r="B1097" s="183" t="s">
        <v>1409</v>
      </c>
      <c r="C1097" s="162">
        <v>1605000</v>
      </c>
      <c r="D1097" s="150"/>
      <c r="E1097" s="252"/>
      <c r="F1097" s="163"/>
      <c r="G1097" s="163">
        <v>47952</v>
      </c>
    </row>
    <row r="1098" spans="1:7" ht="12.9" customHeight="1" x14ac:dyDescent="0.25">
      <c r="A1098" s="3"/>
      <c r="B1098" s="183" t="s">
        <v>1410</v>
      </c>
      <c r="C1098" s="162">
        <v>2715000</v>
      </c>
      <c r="D1098" s="150"/>
      <c r="E1098" s="252"/>
      <c r="F1098" s="163"/>
      <c r="G1098" s="163">
        <v>47953</v>
      </c>
    </row>
    <row r="1099" spans="1:7" ht="12.9" customHeight="1" x14ac:dyDescent="0.25">
      <c r="A1099" s="3"/>
      <c r="B1099" s="183" t="s">
        <v>1743</v>
      </c>
      <c r="C1099" s="162">
        <v>420000</v>
      </c>
      <c r="D1099" s="150"/>
      <c r="E1099" s="252"/>
      <c r="F1099" s="163"/>
      <c r="G1099" s="163">
        <v>47954</v>
      </c>
    </row>
    <row r="1100" spans="1:7" ht="12.9" customHeight="1" x14ac:dyDescent="0.25">
      <c r="A1100" s="3"/>
      <c r="B1100" s="183" t="s">
        <v>1411</v>
      </c>
      <c r="C1100" s="162">
        <v>140000</v>
      </c>
      <c r="D1100" s="150"/>
      <c r="E1100" s="252"/>
      <c r="F1100" s="163"/>
      <c r="G1100" s="163">
        <v>47955</v>
      </c>
    </row>
    <row r="1101" spans="1:7" ht="12.9" customHeight="1" x14ac:dyDescent="0.25">
      <c r="A1101" s="3"/>
      <c r="B1101" s="183" t="s">
        <v>1412</v>
      </c>
      <c r="C1101" s="162">
        <v>840000</v>
      </c>
      <c r="D1101" s="150"/>
      <c r="E1101" s="252"/>
      <c r="F1101" s="163"/>
      <c r="G1101" s="163">
        <v>47956</v>
      </c>
    </row>
    <row r="1102" spans="1:7" ht="12.75" customHeight="1" x14ac:dyDescent="0.25">
      <c r="A1102" s="23"/>
      <c r="B1102" s="183" t="s">
        <v>1742</v>
      </c>
      <c r="C1102" s="162">
        <v>3600000</v>
      </c>
      <c r="D1102" s="150"/>
      <c r="E1102" s="252"/>
      <c r="F1102" s="163"/>
      <c r="G1102" s="163">
        <v>47957</v>
      </c>
    </row>
    <row r="1103" spans="1:7" ht="12.75" customHeight="1" x14ac:dyDescent="0.25">
      <c r="A1103" s="3"/>
      <c r="B1103" s="105"/>
      <c r="C1103" s="8"/>
      <c r="D1103" s="112"/>
      <c r="E1103" s="228"/>
      <c r="F1103" s="175"/>
      <c r="G1103" s="163"/>
    </row>
    <row r="1104" spans="1:7" s="218" customFormat="1" ht="15.75" customHeight="1" x14ac:dyDescent="0.25">
      <c r="A1104" s="92"/>
      <c r="B1104" s="154" t="s">
        <v>25</v>
      </c>
      <c r="C1104" s="151">
        <f>C1113+C1144+C1106</f>
        <v>2393806587</v>
      </c>
      <c r="D1104" s="150"/>
      <c r="E1104" s="254"/>
      <c r="F1104" s="175"/>
      <c r="G1104" s="163"/>
    </row>
    <row r="1105" spans="1:7" s="218" customFormat="1" ht="6" customHeight="1" x14ac:dyDescent="0.25">
      <c r="A1105" s="184"/>
      <c r="B1105" s="211"/>
      <c r="C1105" s="212"/>
      <c r="D1105" s="174"/>
      <c r="E1105" s="255"/>
      <c r="F1105" s="175"/>
      <c r="G1105" s="163"/>
    </row>
    <row r="1106" spans="1:7" s="218" customFormat="1" ht="12.75" customHeight="1" x14ac:dyDescent="0.25">
      <c r="A1106" s="184"/>
      <c r="B1106" s="185" t="s">
        <v>1415</v>
      </c>
      <c r="C1106" s="186">
        <f>SUM(C1107:C1111)</f>
        <v>48029661</v>
      </c>
      <c r="D1106" s="174"/>
      <c r="E1106" s="255"/>
      <c r="F1106" s="175"/>
      <c r="G1106" s="163"/>
    </row>
    <row r="1107" spans="1:7" s="218" customFormat="1" ht="12.75" customHeight="1" x14ac:dyDescent="0.25">
      <c r="A1107" s="184"/>
      <c r="B1107" s="322" t="s">
        <v>1746</v>
      </c>
      <c r="C1107" s="323">
        <v>1172039</v>
      </c>
      <c r="D1107" s="174"/>
      <c r="E1107" s="255"/>
      <c r="F1107" s="163"/>
      <c r="G1107" s="163">
        <v>4812</v>
      </c>
    </row>
    <row r="1108" spans="1:7" s="218" customFormat="1" ht="12.75" customHeight="1" x14ac:dyDescent="0.25">
      <c r="A1108" s="184"/>
      <c r="B1108" s="183" t="s">
        <v>1747</v>
      </c>
      <c r="C1108" s="210">
        <v>200000</v>
      </c>
      <c r="D1108" s="174"/>
      <c r="E1108" s="255"/>
      <c r="F1108" s="163"/>
      <c r="G1108" s="163">
        <v>4813</v>
      </c>
    </row>
    <row r="1109" spans="1:7" s="218" customFormat="1" ht="12.75" customHeight="1" x14ac:dyDescent="0.25">
      <c r="A1109" s="184"/>
      <c r="B1109" s="183" t="s">
        <v>1416</v>
      </c>
      <c r="C1109" s="210">
        <v>455100</v>
      </c>
      <c r="D1109" s="174"/>
      <c r="E1109" s="255"/>
      <c r="F1109" s="163"/>
      <c r="G1109" s="163">
        <v>4814</v>
      </c>
    </row>
    <row r="1110" spans="1:7" s="218" customFormat="1" ht="12.75" customHeight="1" x14ac:dyDescent="0.25">
      <c r="A1110" s="184"/>
      <c r="B1110" s="183" t="s">
        <v>1417</v>
      </c>
      <c r="C1110" s="210">
        <v>40000000</v>
      </c>
      <c r="D1110" s="174"/>
      <c r="E1110" s="255"/>
      <c r="F1110" s="163"/>
      <c r="G1110" s="163">
        <v>4815</v>
      </c>
    </row>
    <row r="1111" spans="1:7" s="218" customFormat="1" ht="12.75" customHeight="1" x14ac:dyDescent="0.25">
      <c r="A1111" s="184"/>
      <c r="B1111" s="183" t="s">
        <v>1748</v>
      </c>
      <c r="C1111" s="210">
        <v>6202522</v>
      </c>
      <c r="D1111" s="174"/>
      <c r="E1111" s="255"/>
      <c r="F1111" s="163"/>
      <c r="G1111" s="163">
        <v>4818</v>
      </c>
    </row>
    <row r="1112" spans="1:7" s="218" customFormat="1" ht="6.75" customHeight="1" x14ac:dyDescent="0.25">
      <c r="A1112" s="184"/>
      <c r="B1112" s="211"/>
      <c r="C1112" s="212"/>
      <c r="D1112" s="174"/>
      <c r="E1112" s="255"/>
      <c r="F1112" s="175"/>
      <c r="G1112" s="163"/>
    </row>
    <row r="1113" spans="1:7" s="218" customFormat="1" ht="12.75" customHeight="1" x14ac:dyDescent="0.25">
      <c r="A1113" s="184"/>
      <c r="B1113" s="185" t="s">
        <v>103</v>
      </c>
      <c r="C1113" s="186">
        <f>SUM(C1114:C1142)</f>
        <v>26371408</v>
      </c>
      <c r="D1113" s="174"/>
      <c r="E1113" s="255"/>
      <c r="F1113" s="175"/>
      <c r="G1113" s="163"/>
    </row>
    <row r="1114" spans="1:7" s="218" customFormat="1" ht="12.75" customHeight="1" x14ac:dyDescent="0.25">
      <c r="A1114" s="184"/>
      <c r="B1114" s="175" t="s">
        <v>1525</v>
      </c>
      <c r="C1114" s="162">
        <v>350000</v>
      </c>
      <c r="D1114" s="174"/>
      <c r="E1114" s="255"/>
      <c r="F1114" s="175"/>
      <c r="G1114" s="163"/>
    </row>
    <row r="1115" spans="1:7" s="218" customFormat="1" ht="12.75" customHeight="1" x14ac:dyDescent="0.25">
      <c r="A1115" s="184"/>
      <c r="B1115" s="175" t="s">
        <v>1526</v>
      </c>
      <c r="C1115" s="162">
        <v>250000</v>
      </c>
      <c r="D1115" s="174"/>
      <c r="E1115" s="255"/>
      <c r="F1115" s="175"/>
      <c r="G1115" s="163"/>
    </row>
    <row r="1116" spans="1:7" s="218" customFormat="1" ht="12.75" customHeight="1" x14ac:dyDescent="0.25">
      <c r="A1116" s="184"/>
      <c r="B1116" s="175" t="s">
        <v>1527</v>
      </c>
      <c r="C1116" s="162">
        <v>111192</v>
      </c>
      <c r="D1116" s="174"/>
      <c r="E1116" s="255"/>
      <c r="F1116" s="175"/>
      <c r="G1116" s="163"/>
    </row>
    <row r="1117" spans="1:7" s="218" customFormat="1" ht="12.75" customHeight="1" x14ac:dyDescent="0.25">
      <c r="A1117" s="184"/>
      <c r="B1117" s="12" t="s">
        <v>574</v>
      </c>
      <c r="C1117" s="129">
        <v>1000000</v>
      </c>
      <c r="D1117" s="114"/>
      <c r="E1117" s="235"/>
      <c r="F1117" s="12" t="s">
        <v>1638</v>
      </c>
      <c r="G1117" s="12" t="s">
        <v>596</v>
      </c>
    </row>
    <row r="1118" spans="1:7" ht="13.5" customHeight="1" x14ac:dyDescent="0.25">
      <c r="A1118" s="27"/>
      <c r="B1118" s="12" t="s">
        <v>1636</v>
      </c>
      <c r="C1118" s="129">
        <v>215000</v>
      </c>
      <c r="D1118" s="114"/>
      <c r="E1118" s="235"/>
      <c r="F1118" s="12" t="s">
        <v>1639</v>
      </c>
      <c r="G1118" s="12" t="s">
        <v>596</v>
      </c>
    </row>
    <row r="1119" spans="1:7" ht="13.5" customHeight="1" x14ac:dyDescent="0.25">
      <c r="A1119" s="27"/>
      <c r="B1119" s="12" t="s">
        <v>1637</v>
      </c>
      <c r="C1119" s="129">
        <v>600000</v>
      </c>
      <c r="D1119" s="114"/>
      <c r="E1119" s="235"/>
      <c r="F1119" s="12" t="s">
        <v>1640</v>
      </c>
      <c r="G1119" s="12" t="s">
        <v>596</v>
      </c>
    </row>
    <row r="1120" spans="1:7" ht="13.5" customHeight="1" x14ac:dyDescent="0.25">
      <c r="A1120" s="27"/>
      <c r="B1120" s="12" t="s">
        <v>595</v>
      </c>
      <c r="C1120" s="129">
        <v>74693</v>
      </c>
      <c r="D1120" s="114"/>
      <c r="E1120" s="235"/>
      <c r="F1120" s="12" t="s">
        <v>1641</v>
      </c>
      <c r="G1120" s="12" t="s">
        <v>596</v>
      </c>
    </row>
    <row r="1121" spans="1:7" ht="13.5" customHeight="1" x14ac:dyDescent="0.25">
      <c r="A1121" s="27"/>
      <c r="B1121" s="12" t="s">
        <v>1604</v>
      </c>
      <c r="C1121" s="129">
        <v>1851</v>
      </c>
      <c r="D1121" s="114"/>
      <c r="E1121" s="235"/>
      <c r="F1121" s="12" t="s">
        <v>1642</v>
      </c>
      <c r="G1121" s="12" t="s">
        <v>596</v>
      </c>
    </row>
    <row r="1122" spans="1:7" ht="13.5" customHeight="1" x14ac:dyDescent="0.25">
      <c r="A1122" s="27"/>
      <c r="B1122" s="322" t="s">
        <v>1765</v>
      </c>
      <c r="C1122" s="323">
        <v>5900000</v>
      </c>
      <c r="D1122" s="174"/>
      <c r="E1122" s="255"/>
      <c r="F1122" s="163" t="s">
        <v>1749</v>
      </c>
      <c r="G1122" s="163">
        <v>482</v>
      </c>
    </row>
    <row r="1123" spans="1:7" ht="13.5" customHeight="1" x14ac:dyDescent="0.25">
      <c r="A1123" s="27"/>
      <c r="B1123" s="175" t="s">
        <v>1753</v>
      </c>
      <c r="C1123" s="162">
        <v>90588</v>
      </c>
      <c r="D1123" s="174"/>
      <c r="E1123" s="255"/>
      <c r="F1123" s="163" t="s">
        <v>1750</v>
      </c>
      <c r="G1123" s="163">
        <v>482</v>
      </c>
    </row>
    <row r="1124" spans="1:7" ht="13.5" customHeight="1" x14ac:dyDescent="0.25">
      <c r="A1124" s="27"/>
      <c r="B1124" s="175" t="s">
        <v>1752</v>
      </c>
      <c r="C1124" s="162">
        <v>666</v>
      </c>
      <c r="D1124" s="174"/>
      <c r="E1124" s="255"/>
      <c r="F1124" s="163" t="s">
        <v>1751</v>
      </c>
      <c r="G1124" s="163">
        <v>482</v>
      </c>
    </row>
    <row r="1125" spans="1:7" ht="13.5" customHeight="1" x14ac:dyDescent="0.25">
      <c r="A1125" s="27"/>
      <c r="B1125" s="175" t="s">
        <v>1754</v>
      </c>
      <c r="C1125" s="162">
        <v>4705507</v>
      </c>
      <c r="D1125" s="174"/>
      <c r="E1125" s="255"/>
      <c r="F1125" s="163" t="s">
        <v>1755</v>
      </c>
      <c r="G1125" s="163">
        <v>482</v>
      </c>
    </row>
    <row r="1126" spans="1:7" ht="13.5" customHeight="1" x14ac:dyDescent="0.25">
      <c r="A1126" s="27"/>
      <c r="B1126" s="175" t="s">
        <v>1758</v>
      </c>
      <c r="C1126" s="162">
        <v>59962</v>
      </c>
      <c r="D1126" s="174"/>
      <c r="E1126" s="255"/>
      <c r="F1126" s="163" t="s">
        <v>1756</v>
      </c>
      <c r="G1126" s="163">
        <v>482</v>
      </c>
    </row>
    <row r="1127" spans="1:7" ht="13.5" customHeight="1" x14ac:dyDescent="0.25">
      <c r="A1127" s="27"/>
      <c r="B1127" s="175" t="s">
        <v>1757</v>
      </c>
      <c r="C1127" s="162">
        <v>5476000</v>
      </c>
      <c r="D1127" s="174"/>
      <c r="E1127" s="255"/>
      <c r="F1127" s="163"/>
      <c r="G1127" s="163">
        <v>482</v>
      </c>
    </row>
    <row r="1128" spans="1:7" ht="13.5" customHeight="1" x14ac:dyDescent="0.25">
      <c r="A1128" s="27"/>
      <c r="B1128" s="175" t="s">
        <v>1759</v>
      </c>
      <c r="C1128" s="162">
        <v>226072</v>
      </c>
      <c r="D1128" s="174"/>
      <c r="E1128" s="255"/>
      <c r="F1128" s="163"/>
      <c r="G1128" s="163">
        <v>482</v>
      </c>
    </row>
    <row r="1129" spans="1:7" ht="13.5" customHeight="1" x14ac:dyDescent="0.25">
      <c r="A1129" s="27"/>
      <c r="B1129" s="175" t="s">
        <v>1760</v>
      </c>
      <c r="C1129" s="162">
        <v>1377148</v>
      </c>
      <c r="D1129" s="174"/>
      <c r="E1129" s="255"/>
      <c r="F1129" s="163"/>
      <c r="G1129" s="163">
        <v>482</v>
      </c>
    </row>
    <row r="1130" spans="1:7" ht="13.5" customHeight="1" x14ac:dyDescent="0.25">
      <c r="A1130" s="27"/>
      <c r="B1130" s="175" t="s">
        <v>1761</v>
      </c>
      <c r="C1130" s="162">
        <v>1157480</v>
      </c>
      <c r="D1130" s="174"/>
      <c r="E1130" s="255"/>
      <c r="F1130" s="163"/>
      <c r="G1130" s="163">
        <v>482</v>
      </c>
    </row>
    <row r="1131" spans="1:7" ht="13.5" customHeight="1" x14ac:dyDescent="0.25">
      <c r="A1131" s="27"/>
      <c r="B1131" s="175" t="s">
        <v>1762</v>
      </c>
      <c r="C1131" s="162">
        <v>1200000</v>
      </c>
      <c r="D1131" s="174"/>
      <c r="E1131" s="255"/>
      <c r="F1131" s="163"/>
      <c r="G1131" s="163">
        <v>482</v>
      </c>
    </row>
    <row r="1132" spans="1:7" ht="13.5" customHeight="1" x14ac:dyDescent="0.25">
      <c r="A1132" s="27"/>
      <c r="B1132" s="175" t="s">
        <v>1763</v>
      </c>
      <c r="C1132" s="162">
        <v>893725</v>
      </c>
      <c r="D1132" s="174"/>
      <c r="E1132" s="255"/>
      <c r="F1132" s="163"/>
      <c r="G1132" s="163">
        <v>482</v>
      </c>
    </row>
    <row r="1133" spans="1:7" ht="13.5" customHeight="1" x14ac:dyDescent="0.25">
      <c r="A1133" s="27"/>
      <c r="B1133" s="175" t="s">
        <v>1764</v>
      </c>
      <c r="C1133" s="162">
        <v>1285938</v>
      </c>
      <c r="D1133" s="174"/>
      <c r="E1133" s="255"/>
      <c r="F1133" s="163"/>
      <c r="G1133" s="163">
        <v>482</v>
      </c>
    </row>
    <row r="1134" spans="1:7" ht="13.5" customHeight="1" x14ac:dyDescent="0.25">
      <c r="A1134" s="27"/>
      <c r="B1134" s="175" t="s">
        <v>1766</v>
      </c>
      <c r="C1134" s="162">
        <v>352926</v>
      </c>
      <c r="D1134" s="174"/>
      <c r="E1134" s="255"/>
      <c r="F1134" s="163"/>
      <c r="G1134" s="163">
        <v>482</v>
      </c>
    </row>
    <row r="1135" spans="1:7" ht="12.75" customHeight="1" x14ac:dyDescent="0.25">
      <c r="A1135" s="27"/>
      <c r="B1135" s="175" t="s">
        <v>1767</v>
      </c>
      <c r="C1135" s="162">
        <v>180000</v>
      </c>
      <c r="D1135" s="174"/>
      <c r="E1135" s="255"/>
      <c r="F1135" s="163"/>
      <c r="G1135" s="163">
        <v>482</v>
      </c>
    </row>
    <row r="1136" spans="1:7" ht="12.75" customHeight="1" x14ac:dyDescent="0.25">
      <c r="A1136" s="27"/>
      <c r="B1136" s="175" t="s">
        <v>1768</v>
      </c>
      <c r="C1136" s="162">
        <v>8570</v>
      </c>
      <c r="D1136" s="174"/>
      <c r="E1136" s="255"/>
      <c r="F1136" s="163"/>
      <c r="G1136" s="163">
        <v>482</v>
      </c>
    </row>
    <row r="1137" spans="1:7" ht="12.75" customHeight="1" x14ac:dyDescent="0.25">
      <c r="A1137" s="27"/>
      <c r="B1137" s="175" t="s">
        <v>1769</v>
      </c>
      <c r="C1137" s="162">
        <v>28598</v>
      </c>
      <c r="D1137" s="174"/>
      <c r="E1137" s="255"/>
      <c r="F1137" s="163"/>
      <c r="G1137" s="163">
        <v>482</v>
      </c>
    </row>
    <row r="1138" spans="1:7" ht="12.75" customHeight="1" x14ac:dyDescent="0.25">
      <c r="A1138" s="27"/>
      <c r="B1138" s="175" t="s">
        <v>1770</v>
      </c>
      <c r="C1138" s="162">
        <v>33912</v>
      </c>
      <c r="D1138" s="174"/>
      <c r="E1138" s="255"/>
      <c r="F1138" s="163"/>
      <c r="G1138" s="163">
        <v>482</v>
      </c>
    </row>
    <row r="1139" spans="1:7" ht="12.75" customHeight="1" x14ac:dyDescent="0.25">
      <c r="A1139" s="27"/>
      <c r="B1139" s="175" t="s">
        <v>1771</v>
      </c>
      <c r="C1139" s="162">
        <v>501600</v>
      </c>
      <c r="D1139" s="174"/>
      <c r="E1139" s="255"/>
      <c r="F1139" s="163"/>
      <c r="G1139" s="163">
        <v>482</v>
      </c>
    </row>
    <row r="1140" spans="1:7" ht="12.75" customHeight="1" x14ac:dyDescent="0.25">
      <c r="A1140" s="27"/>
      <c r="B1140" s="175" t="s">
        <v>1772</v>
      </c>
      <c r="C1140" s="162">
        <v>140000</v>
      </c>
      <c r="D1140" s="174"/>
      <c r="E1140" s="255"/>
      <c r="F1140" s="163"/>
      <c r="G1140" s="163">
        <v>482</v>
      </c>
    </row>
    <row r="1141" spans="1:7" ht="12.75" customHeight="1" x14ac:dyDescent="0.25">
      <c r="A1141" s="27"/>
      <c r="B1141" s="175" t="s">
        <v>1773</v>
      </c>
      <c r="C1141" s="162">
        <v>16000</v>
      </c>
      <c r="D1141" s="174"/>
      <c r="E1141" s="255"/>
      <c r="F1141" s="163"/>
      <c r="G1141" s="163">
        <v>482</v>
      </c>
    </row>
    <row r="1142" spans="1:7" ht="12.75" customHeight="1" x14ac:dyDescent="0.25">
      <c r="A1142" s="27"/>
      <c r="B1142" s="175" t="s">
        <v>1774</v>
      </c>
      <c r="C1142" s="162">
        <v>133980</v>
      </c>
      <c r="D1142" s="174"/>
      <c r="E1142" s="255"/>
      <c r="F1142" s="163"/>
      <c r="G1142" s="163">
        <v>482</v>
      </c>
    </row>
    <row r="1143" spans="1:7" s="218" customFormat="1" ht="6.75" customHeight="1" x14ac:dyDescent="0.25">
      <c r="A1143" s="184"/>
      <c r="B1143" s="161"/>
      <c r="C1143" s="162"/>
      <c r="D1143" s="174"/>
      <c r="E1143" s="255"/>
      <c r="F1143" s="163"/>
      <c r="G1143" s="163"/>
    </row>
    <row r="1144" spans="1:7" s="218" customFormat="1" ht="12.75" customHeight="1" x14ac:dyDescent="0.25">
      <c r="A1144" s="184"/>
      <c r="B1144" s="185" t="s">
        <v>104</v>
      </c>
      <c r="C1144" s="186">
        <f>SUM(C1145:C1156)</f>
        <v>2319405518</v>
      </c>
      <c r="D1144" s="174"/>
      <c r="E1144" s="255"/>
      <c r="F1144" s="163"/>
      <c r="G1144" s="163"/>
    </row>
    <row r="1145" spans="1:7" s="218" customFormat="1" ht="12.75" customHeight="1" x14ac:dyDescent="0.25">
      <c r="A1145" s="184"/>
      <c r="B1145" s="215" t="s">
        <v>598</v>
      </c>
      <c r="C1145" s="137">
        <v>157598575</v>
      </c>
      <c r="D1145" s="114"/>
      <c r="E1145" s="255"/>
      <c r="F1145" s="163"/>
      <c r="G1145" s="12">
        <v>48301</v>
      </c>
    </row>
    <row r="1146" spans="1:7" s="218" customFormat="1" ht="12.75" customHeight="1" x14ac:dyDescent="0.25">
      <c r="A1146" s="184"/>
      <c r="B1146" s="215" t="s">
        <v>599</v>
      </c>
      <c r="C1146" s="137">
        <v>211487172</v>
      </c>
      <c r="D1146" s="114"/>
      <c r="E1146" s="255"/>
      <c r="F1146" s="163"/>
      <c r="G1146" s="12">
        <v>48302</v>
      </c>
    </row>
    <row r="1147" spans="1:7" s="218" customFormat="1" ht="12.75" customHeight="1" x14ac:dyDescent="0.25">
      <c r="A1147" s="184"/>
      <c r="B1147" s="215" t="s">
        <v>600</v>
      </c>
      <c r="C1147" s="137">
        <v>1201353453</v>
      </c>
      <c r="D1147" s="114"/>
      <c r="E1147" s="255"/>
      <c r="F1147" s="163"/>
      <c r="G1147" s="12">
        <v>48303</v>
      </c>
    </row>
    <row r="1148" spans="1:7" s="218" customFormat="1" ht="12.75" customHeight="1" x14ac:dyDescent="0.25">
      <c r="A1148" s="184"/>
      <c r="B1148" s="215" t="s">
        <v>601</v>
      </c>
      <c r="C1148" s="137">
        <v>14157626</v>
      </c>
      <c r="D1148" s="114"/>
      <c r="E1148" s="255"/>
      <c r="F1148" s="163"/>
      <c r="G1148" s="12">
        <v>48304</v>
      </c>
    </row>
    <row r="1149" spans="1:7" s="218" customFormat="1" ht="12.75" customHeight="1" x14ac:dyDescent="0.25">
      <c r="A1149" s="184"/>
      <c r="B1149" s="215" t="s">
        <v>602</v>
      </c>
      <c r="C1149" s="137">
        <v>16262495</v>
      </c>
      <c r="D1149" s="114"/>
      <c r="E1149" s="255"/>
      <c r="F1149" s="163"/>
      <c r="G1149" s="12">
        <v>48305</v>
      </c>
    </row>
    <row r="1150" spans="1:7" ht="12.75" customHeight="1" x14ac:dyDescent="0.25">
      <c r="A1150" s="27"/>
      <c r="B1150" s="215" t="s">
        <v>603</v>
      </c>
      <c r="C1150" s="137">
        <v>7485381</v>
      </c>
      <c r="D1150" s="114"/>
      <c r="E1150" s="255"/>
      <c r="F1150" s="163"/>
      <c r="G1150" s="12">
        <v>48306</v>
      </c>
    </row>
    <row r="1151" spans="1:7" ht="12.75" customHeight="1" x14ac:dyDescent="0.25">
      <c r="A1151" s="27"/>
      <c r="B1151" s="215" t="s">
        <v>604</v>
      </c>
      <c r="C1151" s="137">
        <v>463040</v>
      </c>
      <c r="D1151" s="114"/>
      <c r="E1151" s="255"/>
      <c r="F1151" s="163"/>
      <c r="G1151" s="12">
        <v>48307</v>
      </c>
    </row>
    <row r="1152" spans="1:7" ht="12.75" customHeight="1" x14ac:dyDescent="0.25">
      <c r="A1152" s="27"/>
      <c r="B1152" s="215" t="s">
        <v>1418</v>
      </c>
      <c r="C1152" s="137">
        <v>153113304</v>
      </c>
      <c r="D1152" s="174"/>
      <c r="E1152" s="255"/>
      <c r="F1152" s="163"/>
      <c r="G1152" s="163">
        <v>4830</v>
      </c>
    </row>
    <row r="1153" spans="1:7" ht="12.75" customHeight="1" x14ac:dyDescent="0.25">
      <c r="A1153" s="27"/>
      <c r="B1153" s="215" t="s">
        <v>1419</v>
      </c>
      <c r="C1153" s="137">
        <v>186496824</v>
      </c>
      <c r="D1153" s="174"/>
      <c r="E1153" s="255"/>
      <c r="F1153" s="163"/>
      <c r="G1153" s="163">
        <v>4831</v>
      </c>
    </row>
    <row r="1154" spans="1:7" ht="12.75" customHeight="1" x14ac:dyDescent="0.25">
      <c r="A1154" s="27"/>
      <c r="B1154" s="215" t="s">
        <v>1420</v>
      </c>
      <c r="C1154" s="137">
        <v>290917024</v>
      </c>
      <c r="D1154" s="174"/>
      <c r="E1154" s="255"/>
      <c r="F1154" s="163"/>
      <c r="G1154" s="163">
        <v>4832</v>
      </c>
    </row>
    <row r="1155" spans="1:7" ht="12.75" customHeight="1" x14ac:dyDescent="0.25">
      <c r="A1155" s="27"/>
      <c r="B1155" s="215" t="s">
        <v>1421</v>
      </c>
      <c r="C1155" s="137">
        <v>67621280</v>
      </c>
      <c r="D1155" s="174"/>
      <c r="E1155" s="255"/>
      <c r="F1155" s="163"/>
      <c r="G1155" s="163">
        <v>4833</v>
      </c>
    </row>
    <row r="1156" spans="1:7" ht="12.75" customHeight="1" x14ac:dyDescent="0.25">
      <c r="A1156" s="27"/>
      <c r="B1156" s="215" t="s">
        <v>1422</v>
      </c>
      <c r="C1156" s="137">
        <v>12449344</v>
      </c>
      <c r="D1156" s="174"/>
      <c r="E1156" s="255"/>
      <c r="F1156" s="163"/>
      <c r="G1156" s="163">
        <v>485</v>
      </c>
    </row>
    <row r="1157" spans="1:7" s="218" customFormat="1" ht="11.25" customHeight="1" thickBot="1" x14ac:dyDescent="0.3">
      <c r="A1157" s="184"/>
      <c r="B1157" s="215"/>
      <c r="C1157" s="137"/>
      <c r="D1157" s="174"/>
      <c r="E1157" s="255"/>
      <c r="F1157" s="163"/>
      <c r="G1157" s="163"/>
    </row>
    <row r="1158" spans="1:7" s="218" customFormat="1" ht="20.25" customHeight="1" thickBot="1" x14ac:dyDescent="0.3">
      <c r="A1158" s="36"/>
      <c r="B1158" s="62" t="s">
        <v>4</v>
      </c>
      <c r="C1158" s="48">
        <f>C1032+C1038+C1104</f>
        <v>6634282471</v>
      </c>
      <c r="D1158" s="116"/>
      <c r="E1158" s="116"/>
      <c r="F1158" s="116"/>
      <c r="G1158" s="116"/>
    </row>
    <row r="1159" spans="1:7" s="218" customFormat="1" ht="10.199999999999999" x14ac:dyDescent="0.25">
      <c r="A1159" s="342" t="s">
        <v>606</v>
      </c>
      <c r="B1159" s="343"/>
      <c r="C1159" s="343"/>
      <c r="D1159" s="343"/>
      <c r="E1159" s="343"/>
    </row>
    <row r="1160" spans="1:7" s="218" customFormat="1" ht="10.199999999999999" x14ac:dyDescent="0.25">
      <c r="A1160" s="344"/>
      <c r="B1160" s="344"/>
      <c r="C1160" s="344"/>
      <c r="D1160" s="344"/>
      <c r="E1160" s="344"/>
    </row>
    <row r="1161" spans="1:7" s="218" customFormat="1" ht="10.199999999999999" x14ac:dyDescent="0.25">
      <c r="A1161" s="344"/>
      <c r="B1161" s="344"/>
      <c r="C1161" s="344"/>
      <c r="D1161" s="344"/>
      <c r="E1161" s="344"/>
    </row>
    <row r="1162" spans="1:7" s="218" customFormat="1" ht="10.199999999999999" x14ac:dyDescent="0.25">
      <c r="A1162" s="344"/>
      <c r="B1162" s="344"/>
      <c r="C1162" s="344"/>
      <c r="D1162" s="344"/>
      <c r="E1162" s="344"/>
    </row>
    <row r="1163" spans="1:7" s="218" customFormat="1" ht="9.75" customHeight="1" x14ac:dyDescent="0.25">
      <c r="A1163" s="344"/>
      <c r="B1163" s="344"/>
      <c r="C1163" s="344"/>
      <c r="D1163" s="344"/>
      <c r="E1163" s="344"/>
    </row>
    <row r="1164" spans="1:7" s="218" customFormat="1" ht="6.75" hidden="1" customHeight="1" x14ac:dyDescent="0.25">
      <c r="A1164" s="344"/>
      <c r="B1164" s="344"/>
      <c r="C1164" s="344"/>
      <c r="D1164" s="344"/>
      <c r="E1164" s="344"/>
    </row>
    <row r="1165" spans="1:7" s="218" customFormat="1" ht="10.199999999999999" hidden="1" x14ac:dyDescent="0.25">
      <c r="A1165" s="344"/>
      <c r="B1165" s="344"/>
      <c r="C1165" s="344"/>
      <c r="D1165" s="344"/>
      <c r="E1165" s="344"/>
    </row>
    <row r="1166" spans="1:7" s="218" customFormat="1" ht="10.199999999999999" hidden="1" x14ac:dyDescent="0.25">
      <c r="A1166" s="344"/>
      <c r="B1166" s="344"/>
      <c r="C1166" s="344"/>
      <c r="D1166" s="344"/>
      <c r="E1166" s="344"/>
    </row>
    <row r="1167" spans="1:7" s="218" customFormat="1" x14ac:dyDescent="0.25">
      <c r="A1167" s="273" t="s">
        <v>1780</v>
      </c>
      <c r="B1167" s="187"/>
      <c r="C1167" s="143"/>
      <c r="D1167" s="188"/>
      <c r="E1167" s="143"/>
    </row>
    <row r="1173" spans="1:7" x14ac:dyDescent="0.25">
      <c r="E1173"/>
    </row>
    <row r="1174" spans="1:7" s="188" customFormat="1" ht="12" customHeight="1" x14ac:dyDescent="0.25">
      <c r="A1174" s="143"/>
      <c r="B1174" s="143" t="s">
        <v>1522</v>
      </c>
      <c r="C1174" s="142"/>
      <c r="E1174" s="142" t="s">
        <v>1518</v>
      </c>
      <c r="F1174" s="218"/>
      <c r="G1174" s="218"/>
    </row>
  </sheetData>
  <mergeCells count="4">
    <mergeCell ref="A1:E1"/>
    <mergeCell ref="A2:E2"/>
    <mergeCell ref="A3:E3"/>
    <mergeCell ref="A1159:E1166"/>
  </mergeCells>
  <pageMargins left="0.7" right="0.7" top="0.75" bottom="0.75" header="0.3" footer="0.3"/>
  <pageSetup paperSize="9" scale="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950ced-9a69-459d-976c-57d304d8fbe3" xsi:nil="true"/>
    <lcf76f155ced4ddcb4097134ff3c332f xmlns="86a7c58a-7c5d-46ae-ba14-43e6b489f57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82748881C7D347945A40F7ED67BED1" ma:contentTypeVersion="18" ma:contentTypeDescription="Create a new document." ma:contentTypeScope="" ma:versionID="73c2b8347b88fad586f007876ddaf8fa">
  <xsd:schema xmlns:xsd="http://www.w3.org/2001/XMLSchema" xmlns:xs="http://www.w3.org/2001/XMLSchema" xmlns:p="http://schemas.microsoft.com/office/2006/metadata/properties" xmlns:ns2="86a7c58a-7c5d-46ae-ba14-43e6b489f57c" xmlns:ns3="74950ced-9a69-459d-976c-57d304d8fbe3" targetNamespace="http://schemas.microsoft.com/office/2006/metadata/properties" ma:root="true" ma:fieldsID="8f7ca9f52dbbdb55119b39b9a71e3eec" ns2:_="" ns3:_="">
    <xsd:import namespace="86a7c58a-7c5d-46ae-ba14-43e6b489f57c"/>
    <xsd:import namespace="74950ced-9a69-459d-976c-57d304d8fb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a7c58a-7c5d-46ae-ba14-43e6b489f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f8236f9-8463-4b00-8e32-c4280e5092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950ced-9a69-459d-976c-57d304d8fbe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769672f-1a17-4efe-8b55-924df4ca78b0}" ma:internalName="TaxCatchAll" ma:showField="CatchAllData" ma:web="74950ced-9a69-459d-976c-57d304d8fb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327E2E-9E1C-4640-B861-5F564D7481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D908D3-1F21-45BD-9DE1-04AB8EC7E283}">
  <ds:schemaRefs>
    <ds:schemaRef ds:uri="http://purl.org/dc/terms/"/>
    <ds:schemaRef ds:uri="86a7c58a-7c5d-46ae-ba14-43e6b489f57c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74950ced-9a69-459d-976c-57d304d8fbe3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10DAF59-E7B6-4A0A-8147-D3F4262F23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a7c58a-7c5d-46ae-ba14-43e6b489f57c"/>
    <ds:schemaRef ds:uri="74950ced-9a69-459d-976c-57d304d8fb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1. beolv.VM</vt:lpstr>
      <vt:lpstr>2. beolv. VM</vt:lpstr>
      <vt:lpstr>Átvevő VM</vt:lpstr>
      <vt:lpstr>Belvadással létrejött társ.VM</vt:lpstr>
      <vt:lpstr>1. beolvavó VL</vt:lpstr>
      <vt:lpstr>2. beolvadó VL</vt:lpstr>
      <vt:lpstr>Átvevő VL</vt:lpstr>
      <vt:lpstr>Beolvadással létrejött társ.VL</vt:lpstr>
    </vt:vector>
  </TitlesOfParts>
  <Company>Széll Könyvvizsgáló Kft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Széllné Roik Zsuzsanna</dc:creator>
  <cp:lastModifiedBy>Fitos Viola</cp:lastModifiedBy>
  <cp:lastPrinted>2025-12-04T15:38:06Z</cp:lastPrinted>
  <dcterms:created xsi:type="dcterms:W3CDTF">2017-06-29T12:09:00Z</dcterms:created>
  <dcterms:modified xsi:type="dcterms:W3CDTF">2025-12-04T15:38:18Z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0x0101008C82748881C7D347945A40F7ED67BED1</vt:lpwstr>
  </property>
  <property fmtid="{D5CDD505-2E9C-101B-9397-08002B2CF9AE}" pid="3" name="MediaServiceImageTags">
    <vt:lpwstr/>
  </property>
</Properties>
</file>